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永田）（確認中）\"/>
    </mc:Choice>
  </mc:AlternateContent>
  <xr:revisionPtr revIDLastSave="0" documentId="13_ncr:1_{425C7FDA-D417-4D6C-960C-CE892AFB6C65}" xr6:coauthVersionLast="36" xr6:coauthVersionMax="41" xr10:uidLastSave="{00000000-0000-0000-0000-000000000000}"/>
  <workbookProtection workbookAlgorithmName="SHA-512" workbookHashValue="5TqKIR/RL3FBxzc9t4Rpe9kMUSw+Bb+gb5Qhh6a7OcUj9jEY7THDW0YQbOevkkNmCIXwGzBvitZbLh+cMPrUuA==" workbookSaltValue="p9kn3hi8TcHiUPsoY065Gg==" workbookSpinCount="100000" lockStructure="1"/>
  <bookViews>
    <workbookView xWindow="0" yWindow="0" windowWidth="19200" windowHeight="68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L8" i="4"/>
  <c r="P8" i="4"/>
  <c r="I8"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<sst xmlns="http://schemas.openxmlformats.org/spreadsheetml/2006/main" count="247" uniqueCount="121">
  <si>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</si>
  <si>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</si>
  <si>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</si>
  <si>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</si>
  <si>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</si>
  <si>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</si>
  <si>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</si>
  <si>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</si>
  <si>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</si>
  <si>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</si>
  <si>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</si>
  <si>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</si>
  <si>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</si>
  <si>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</si>
  <si>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</si>
  <si>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</si>
  <si>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</si>
  <si>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</si>
  <si>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</si>
  <si>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</si>
  <si>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</si>
  <si>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</si>
  <si>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</si>
  <si>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</si>
  <si>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</si>
  <si>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</si>
  <si>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</si>
  <si>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</si>
  <si>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</si>
  <si>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</si>
  <si>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</si>
  <si>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</si>
  <si>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</si>
  <si>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</si>
  <si>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</si>
  <si>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</si>
  <si>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</si>
  <si>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</si>
  <si>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</si>
  <si>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</si>
  <si>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</si>
  <si>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</si>
  <si>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</si>
  <si>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</si>
  <si>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</si>
  <si>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</si>
  <si>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</si>
  <si>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</si>
  <si>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</si>
  <si>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</si>
  <si>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</si>
  <si>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</si>
  <si>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</si>
  <si>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</si>
  <si>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</si>
  <si>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</si>
  <si>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</si>
  <si>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</si>
  <si>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</si>
  <si>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</si>
  <si>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</si>
  <si>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</si>
  <si>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</si>
  <si>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</si>
  <si>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</si>
  <si>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</si>
  <si>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</si>
  <si>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</si>
  <si>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</si>
  <si>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</si>
  <si>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</si>
  <si>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</si>
  <si>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</si>
  <si>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</si>
  <si>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</si>
  <si>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</si>
  <si>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</si>
  <si>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</si>
  <si>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</si>
  <si>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</si>
  <si>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</si>
  <si>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</si>
  <si>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</si>
  <si>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</si>
  <si>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</si>
  <si>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</si>
  <si>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</si>
  <si>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</si>
  <si>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</si>
  <si>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</si>
  <si>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</si>
  <si>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</si>
  <si>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</si>
  <si>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</si>
  <si>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</si>
  <si>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</si>
  <si>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</si>
  <si>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</si>
  <si>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</si>
  <si>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</si>
  <si>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</si>
  <si>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</si>
  <si>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</si>
  <si>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</si>
  <si>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</si>
  <si>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</si>
  <si>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</si>
  <si>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</si>
  <si>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</si>
  <si>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</si>
  <si>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</si>
  <si>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</si>
  <si>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</si>
  <si>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</si>
  <si>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</si>
  <si>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</si>
  <si>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</si>
  <si>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</si>
  <si>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「管渠改善率」の分析
・平成１５年度から事業に着手し、平成２１年度に完成したことにより施設が新しい。現在は、浄化槽の修繕はあるものの、施設の更新は至っていない状況であり、改善率の数字は上がってこない。</t>
    <rPh sb="1" eb="3">
      <t>カンキョ</t>
    </rPh>
    <rPh sb="3" eb="5">
      <t>カイゼン</t>
    </rPh>
    <rPh sb="5" eb="6">
      <t>リツ</t>
    </rPh>
    <rPh sb="8" eb="10">
      <t>ブンセキ</t>
    </rPh>
    <rPh sb="12" eb="14">
      <t>ヘイセイ</t>
    </rPh>
    <rPh sb="16" eb="18">
      <t>ネンド</t>
    </rPh>
    <rPh sb="20" eb="22">
      <t>ジギョウ</t>
    </rPh>
    <rPh sb="23" eb="25">
      <t>チャクシュ</t>
    </rPh>
    <rPh sb="27" eb="29">
      <t>ヘイセイ</t>
    </rPh>
    <rPh sb="31" eb="33">
      <t>ネンド</t>
    </rPh>
    <rPh sb="34" eb="36">
      <t>カンセイ</t>
    </rPh>
    <rPh sb="43" eb="45">
      <t>シセツ</t>
    </rPh>
    <rPh sb="46" eb="47">
      <t>アタラ</t>
    </rPh>
    <rPh sb="50" eb="52">
      <t>ゲンザイ</t>
    </rPh>
    <rPh sb="54" eb="57">
      <t>ジョウカソウ</t>
    </rPh>
    <rPh sb="58" eb="60">
      <t>シュウゼン</t>
    </rPh>
    <rPh sb="67" eb="69">
      <t>シセツ</t>
    </rPh>
    <rPh sb="70" eb="72">
      <t>コウシン</t>
    </rPh>
    <rPh sb="73" eb="74">
      <t>イタ</t>
    </rPh>
    <rPh sb="79" eb="81">
      <t>ジョウキョウ</t>
    </rPh>
    <rPh sb="85" eb="88">
      <t>カイゼンリツ</t>
    </rPh>
    <rPh sb="89" eb="91">
      <t>スウジ</t>
    </rPh>
    <rPh sb="92" eb="93">
      <t>ア</t>
    </rPh>
    <phoneticPr fontId="4"/>
  </si>
  <si>
    <t>・人口減少による需要減少により使用料収入が減少しており、一般会計繰入金により収支均衡を確保している状況である。今後、維持管理の効率化や使用料を含めた経営のあり方を検討していく必要がある。</t>
    <phoneticPr fontId="4"/>
  </si>
  <si>
    <t>「収益的収支比率」の分析
・料金収入や一般会計からの繰入金で収益は安定している。しかし、繰入金に依存しているため、今後は料金改定率を検討する必要がある。
「企業債残高対事業規模比率」の分析
・企業債償還は、一般会計からの繰入金により償還しているため、全国平均や類似団体平均に比べ大きく下回っている。また、新たな借り入れもないため０％が続いている。
「経費回収率」の分析
・類似団体と全国平均と比較して上回っているが、収入の内、使用料金の占める割合が低く、一般会計繰入金に頼っている。前年度と比較して本年度は1.78ポイント減少した。
「汚水処理原価」の分析
・類似団体や全国平均に比べて約80円上回っており、汚水処理費が前年度と同水準で推移し、約25円上昇した。
「施設利用率」の分析
・人口減少が進み空き家が増加していることから、施設の稼働率が低下している状況で、ここ数年30％台で推移しており、類似団体平均や全国平均を下回っている。
「水洗化率」の分析
・類似団体や全国平均より下回っている。前年度とひかくして同水準で推移している。未接続者に対しては接続推進に努め、水洗化率の向上を図る必要がある。</t>
    <rPh sb="1" eb="6">
      <t>シュウエキテキシュウシ</t>
    </rPh>
    <rPh sb="6" eb="8">
      <t>ヒリツ</t>
    </rPh>
    <rPh sb="10" eb="12">
      <t>ブンセキ</t>
    </rPh>
    <rPh sb="14" eb="16">
      <t>リョウキン</t>
    </rPh>
    <rPh sb="16" eb="18">
      <t>シュウニュウ</t>
    </rPh>
    <rPh sb="19" eb="23">
      <t>イッパンカイケイ</t>
    </rPh>
    <rPh sb="26" eb="29">
      <t>クリイレキン</t>
    </rPh>
    <rPh sb="30" eb="32">
      <t>シュウエキ</t>
    </rPh>
    <rPh sb="33" eb="35">
      <t>アンテイ</t>
    </rPh>
    <rPh sb="44" eb="47">
      <t>クリイレキン</t>
    </rPh>
    <rPh sb="48" eb="50">
      <t>イゾン</t>
    </rPh>
    <rPh sb="57" eb="59">
      <t>コンゴ</t>
    </rPh>
    <rPh sb="60" eb="62">
      <t>リョウキン</t>
    </rPh>
    <rPh sb="62" eb="65">
      <t>カイテイリツ</t>
    </rPh>
    <rPh sb="66" eb="68">
      <t>ケントウ</t>
    </rPh>
    <rPh sb="70" eb="72">
      <t>ヒツヨウ</t>
    </rPh>
    <rPh sb="78" eb="81">
      <t>キギョウサイ</t>
    </rPh>
    <rPh sb="81" eb="83">
      <t>ザンダカ</t>
    </rPh>
    <rPh sb="83" eb="84">
      <t>タイ</t>
    </rPh>
    <rPh sb="84" eb="88">
      <t>ジギョウキボ</t>
    </rPh>
    <rPh sb="88" eb="90">
      <t>ヒリツ</t>
    </rPh>
    <rPh sb="92" eb="94">
      <t>ブンセキ</t>
    </rPh>
    <rPh sb="96" eb="101">
      <t>キギョウサイショウカン</t>
    </rPh>
    <rPh sb="103" eb="107">
      <t>イッパンカイケイ</t>
    </rPh>
    <rPh sb="110" eb="113">
      <t>クリイレキン</t>
    </rPh>
    <rPh sb="116" eb="118">
      <t>ショウカン</t>
    </rPh>
    <rPh sb="125" eb="129">
      <t>ゼンコクヘイキン</t>
    </rPh>
    <rPh sb="130" eb="134">
      <t>ルイジダンタイ</t>
    </rPh>
    <rPh sb="134" eb="136">
      <t>ヘイキン</t>
    </rPh>
    <rPh sb="137" eb="138">
      <t>クラ</t>
    </rPh>
    <rPh sb="139" eb="140">
      <t>オオ</t>
    </rPh>
    <rPh sb="142" eb="144">
      <t>シタマワ</t>
    </rPh>
    <rPh sb="152" eb="153">
      <t>アラ</t>
    </rPh>
    <rPh sb="155" eb="156">
      <t>カ</t>
    </rPh>
    <rPh sb="157" eb="158">
      <t>イ</t>
    </rPh>
    <rPh sb="167" eb="168">
      <t>ツヅ</t>
    </rPh>
    <rPh sb="175" eb="180">
      <t>ケイヒカイシュウリツ</t>
    </rPh>
    <rPh sb="182" eb="184">
      <t>ブンセキ</t>
    </rPh>
    <rPh sb="186" eb="190">
      <t>ルイジダンタイ</t>
    </rPh>
    <rPh sb="191" eb="195">
      <t>ゼンコクヘイキン</t>
    </rPh>
    <rPh sb="196" eb="198">
      <t>ヒカク</t>
    </rPh>
    <rPh sb="200" eb="202">
      <t>ウワマワ</t>
    </rPh>
    <rPh sb="208" eb="210">
      <t>シュウニュウ</t>
    </rPh>
    <rPh sb="211" eb="212">
      <t>ウチ</t>
    </rPh>
    <rPh sb="213" eb="217">
      <t>シヨウリョウキン</t>
    </rPh>
    <rPh sb="218" eb="219">
      <t>シ</t>
    </rPh>
    <rPh sb="221" eb="223">
      <t>ワリアイ</t>
    </rPh>
    <rPh sb="224" eb="225">
      <t>ヒク</t>
    </rPh>
    <rPh sb="227" eb="231">
      <t>イッパンカイケイ</t>
    </rPh>
    <rPh sb="231" eb="234">
      <t>クリイレキン</t>
    </rPh>
    <rPh sb="235" eb="236">
      <t>タヨ</t>
    </rPh>
    <rPh sb="241" eb="244">
      <t>ゼンネンド</t>
    </rPh>
    <rPh sb="245" eb="247">
      <t>ヒカク</t>
    </rPh>
    <rPh sb="249" eb="252">
      <t>ホンネンド</t>
    </rPh>
    <rPh sb="261" eb="263">
      <t>ゲンショウ</t>
    </rPh>
    <rPh sb="268" eb="272">
      <t>オスイショリ</t>
    </rPh>
    <rPh sb="272" eb="274">
      <t>ゲンカ</t>
    </rPh>
    <rPh sb="276" eb="278">
      <t>ブンセキ</t>
    </rPh>
    <rPh sb="280" eb="284">
      <t>ルイジダンタイ</t>
    </rPh>
    <rPh sb="285" eb="289">
      <t>ゼンコクヘイキン</t>
    </rPh>
    <rPh sb="290" eb="291">
      <t>クラ</t>
    </rPh>
    <rPh sb="293" eb="294">
      <t>ヤク</t>
    </rPh>
    <rPh sb="296" eb="297">
      <t>エン</t>
    </rPh>
    <rPh sb="297" eb="299">
      <t>ウワマワ</t>
    </rPh>
    <rPh sb="304" eb="308">
      <t>オスイショリ</t>
    </rPh>
    <rPh sb="333" eb="337">
      <t>シセツリヨウ</t>
    </rPh>
    <rPh sb="337" eb="338">
      <t>リツ</t>
    </rPh>
    <rPh sb="340" eb="342">
      <t>ブンセキ</t>
    </rPh>
    <rPh sb="344" eb="348">
      <t>ジンコウゲンショウ</t>
    </rPh>
    <rPh sb="349" eb="350">
      <t>スス</t>
    </rPh>
    <rPh sb="351" eb="352">
      <t>ア</t>
    </rPh>
    <rPh sb="353" eb="354">
      <t>ヤ</t>
    </rPh>
    <rPh sb="355" eb="357">
      <t>ゾウカ</t>
    </rPh>
    <rPh sb="366" eb="368">
      <t>シセツ</t>
    </rPh>
    <rPh sb="369" eb="372">
      <t>カドウリツ</t>
    </rPh>
    <rPh sb="373" eb="375">
      <t>テイカ</t>
    </rPh>
    <rPh sb="379" eb="381">
      <t>ジョウキョウ</t>
    </rPh>
    <rPh sb="385" eb="387">
      <t>スウネン</t>
    </rPh>
    <rPh sb="390" eb="391">
      <t>ダイ</t>
    </rPh>
    <rPh sb="392" eb="394">
      <t>スイイ</t>
    </rPh>
    <rPh sb="399" eb="405">
      <t>ルイジダンタイヘイキン</t>
    </rPh>
    <rPh sb="406" eb="410">
      <t>ゼンコクヘイキン</t>
    </rPh>
    <rPh sb="411" eb="413">
      <t>シタマワ</t>
    </rPh>
    <rPh sb="420" eb="423">
      <t>スイセンカ</t>
    </rPh>
    <rPh sb="423" eb="424">
      <t>リツ</t>
    </rPh>
    <rPh sb="426" eb="428">
      <t>ブンセキ</t>
    </rPh>
    <rPh sb="430" eb="434">
      <t>ルイジダンタイ</t>
    </rPh>
    <rPh sb="435" eb="437">
      <t>ゼンコク</t>
    </rPh>
    <rPh sb="437" eb="439">
      <t>ヘイキン</t>
    </rPh>
    <rPh sb="441" eb="443">
      <t>シタマワ</t>
    </rPh>
    <rPh sb="448" eb="451">
      <t>ゼンネンド</t>
    </rPh>
    <rPh sb="457" eb="460">
      <t>ドウスイジュン</t>
    </rPh>
    <rPh sb="461" eb="463">
      <t>スイイ</t>
    </rPh>
    <rPh sb="468" eb="472">
      <t>ミセツゾクシャ</t>
    </rPh>
    <rPh sb="473" eb="474">
      <t>タイ</t>
    </rPh>
    <rPh sb="477" eb="481">
      <t>セツゾクスイシン</t>
    </rPh>
    <rPh sb="482" eb="483">
      <t>ツト</t>
    </rPh>
    <rPh sb="485" eb="489">
      <t>スイセンカリツ</t>
    </rPh>
    <rPh sb="490" eb="492">
      <t>コウジョウ</t>
    </rPh>
    <rPh sb="493" eb="494">
      <t>ハカ</t>
    </rPh>
    <rPh sb="495" eb="4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</si>
</sst>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D-472F-A370-AF4BA127911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4D-472F-A370-AF4BA127911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36.1</c:v>
                </c:pt>
                <c:pt idx="1">
                  <c:v>37.07</c:v>
                </c:pt>
                <c:pt idx="2">
                  <c:v>36.590000000000003</c:v>
                </c:pt>
                <c:pt idx="3">
                  <c:v>34.15</c:v>
                </c:pt>
                <c:pt idx="4">
                  <c:v>32.200000000000003</c:v>
                </c:pt>
              </c:numCache>
            </c:numRef>
          </c:val>
          <c:extLst>
            <c:ext xmlns:c16="http://schemas.microsoft.com/office/drawing/2014/chart" uri="{C3380CC4-5D6E-409C-BE32-E72D297353CC}">
              <c16:uniqueId val="{00000000-997C-411E-A5E3-3335BE5BBE9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997C-411E-A5E3-3335BE5BBE9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64.88</c:v>
                </c:pt>
                <c:pt idx="1">
                  <c:v>65.14</c:v>
                </c:pt>
                <c:pt idx="2">
                  <c:v>62.75</c:v>
                </c:pt>
                <c:pt idx="3">
                  <c:v>63.16</c:v>
                </c:pt>
                <c:pt idx="4">
                  <c:v>63.64</c:v>
                </c:pt>
              </c:numCache>
            </c:numRef>
          </c:val>
          <c:extLst>
            <c:ext xmlns:c16="http://schemas.microsoft.com/office/drawing/2014/chart" uri="{C3380CC4-5D6E-409C-BE32-E72D297353CC}">
              <c16:uniqueId val="{00000000-DA54-487D-BDA1-F1B9CC7666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DA54-487D-BDA1-F1B9CC7666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A2B-47EF-9D3F-B4F470AF5C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2B-47EF-9D3F-B4F470AF5C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06-43E1-8DD9-F588049F0D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06-43E1-8DD9-F588049F0D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A1-40A1-82AC-8572F6E3BB4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A1-40A1-82AC-8572F6E3BB4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14-4B7E-A7DF-C15B92CE98C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14-4B7E-A7DF-C15B92CE98C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4B-4202-8593-956599CBAE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4B-4202-8593-956599CBAE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FD-4C20-A0FB-FF42570817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A8FD-4C20-A0FB-FF42570817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68.78</c:v>
                </c:pt>
                <c:pt idx="1">
                  <c:v>67.709999999999994</c:v>
                </c:pt>
                <c:pt idx="2">
                  <c:v>68.55</c:v>
                </c:pt>
                <c:pt idx="3">
                  <c:v>69.89</c:v>
                </c:pt>
                <c:pt idx="4">
                  <c:v>68.11</c:v>
                </c:pt>
              </c:numCache>
            </c:numRef>
          </c:val>
          <c:extLst>
            <c:ext xmlns:c16="http://schemas.microsoft.com/office/drawing/2014/chart" uri="{C3380CC4-5D6E-409C-BE32-E72D297353CC}">
              <c16:uniqueId val="{00000000-AC63-4857-B61F-09EBE35B550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AC63-4857-B61F-09EBE35B550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345.77</c:v>
                </c:pt>
                <c:pt idx="1">
                  <c:v>346.07</c:v>
                </c:pt>
                <c:pt idx="2">
                  <c:v>343.25</c:v>
                </c:pt>
                <c:pt idx="3">
                  <c:v>358.41</c:v>
                </c:pt>
                <c:pt idx="4">
                  <c:v>383.4</c:v>
                </c:pt>
              </c:numCache>
            </c:numRef>
          </c:val>
          <c:extLst>
            <c:ext xmlns:c16="http://schemas.microsoft.com/office/drawing/2014/chart" uri="{C3380CC4-5D6E-409C-BE32-E72D297353CC}">
              <c16:uniqueId val="{00000000-0EB8-4F76-9EE3-B9AC40721A2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0EB8-4F76-9EE3-B9AC40721A2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91542</v>
      </c>
      <c r="AM8" s="36"/>
      <c r="AN8" s="36"/>
      <c r="AO8" s="36"/>
      <c r="AP8" s="36"/>
      <c r="AQ8" s="36"/>
      <c r="AR8" s="36"/>
      <c r="AS8" s="36"/>
      <c r="AT8" s="37">
        <f>データ!T6</f>
        <v>682.92</v>
      </c>
      <c r="AU8" s="37"/>
      <c r="AV8" s="37"/>
      <c r="AW8" s="37"/>
      <c r="AX8" s="37"/>
      <c r="AY8" s="37"/>
      <c r="AZ8" s="37"/>
      <c r="BA8" s="37"/>
      <c r="BB8" s="37">
        <f>データ!U6</f>
        <v>134.04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0.4</v>
      </c>
      <c r="Q10" s="37"/>
      <c r="R10" s="37"/>
      <c r="S10" s="37"/>
      <c r="T10" s="37"/>
      <c r="U10" s="37"/>
      <c r="V10" s="37"/>
      <c r="W10" s="37">
        <f>データ!Q6</f>
        <v>100</v>
      </c>
      <c r="X10" s="37"/>
      <c r="Y10" s="37"/>
      <c r="Z10" s="37"/>
      <c r="AA10" s="37"/>
      <c r="AB10" s="37"/>
      <c r="AC10" s="37"/>
      <c r="AD10" s="36">
        <f>データ!R6</f>
        <v>3140</v>
      </c>
      <c r="AE10" s="36"/>
      <c r="AF10" s="36"/>
      <c r="AG10" s="36"/>
      <c r="AH10" s="36"/>
      <c r="AI10" s="36"/>
      <c r="AJ10" s="36"/>
      <c r="AK10" s="2"/>
      <c r="AL10" s="36">
        <f>データ!V6</f>
        <v>363</v>
      </c>
      <c r="AM10" s="36"/>
      <c r="AN10" s="36"/>
      <c r="AO10" s="36"/>
      <c r="AP10" s="36"/>
      <c r="AQ10" s="36"/>
      <c r="AR10" s="36"/>
      <c r="AS10" s="36"/>
      <c r="AT10" s="37">
        <f>データ!W6</f>
        <v>0.38</v>
      </c>
      <c r="AU10" s="37"/>
      <c r="AV10" s="37"/>
      <c r="AW10" s="37"/>
      <c r="AX10" s="37"/>
      <c r="AY10" s="37"/>
      <c r="AZ10" s="37"/>
      <c r="BA10" s="37"/>
      <c r="BB10" s="37">
        <f>データ!X6</f>
        <v>955.26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118</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119</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UJTYApFGaLhYTZD9p+TeIZGPP50LQWefG4jmIsu0n/fa3omjjlv0R9p0Bbd3NtGGj2TbT92wiJrTa9nMTygDzw==" saltValue="4rCV5c7gMVrjGQrgI+tBD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462152</v>
      </c>
      <c r="D6" s="19">
        <f t="shared" si="3"/>
        <v>47</v>
      </c>
      <c r="E6" s="19">
        <f t="shared" si="3"/>
        <v>18</v>
      </c>
      <c r="F6" s="19">
        <f t="shared" si="3"/>
        <v>0</v>
      </c>
      <c r="G6" s="19">
        <f t="shared" si="3"/>
        <v>0</v>
      </c>
      <c r="H6" s="19" t="str">
        <f t="shared" si="3"/>
        <v>鹿児島県　薩摩川内市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0.4</v>
      </c>
      <c r="Q6" s="20">
        <f t="shared" si="3"/>
        <v>100</v>
      </c>
      <c r="R6" s="20">
        <f t="shared" si="3"/>
        <v>3140</v>
      </c>
      <c r="S6" s="20">
        <f t="shared" si="3"/>
        <v>91542</v>
      </c>
      <c r="T6" s="20">
        <f t="shared" si="3"/>
        <v>682.92</v>
      </c>
      <c r="U6" s="20">
        <f t="shared" si="3"/>
        <v>134.04</v>
      </c>
      <c r="V6" s="20">
        <f t="shared" si="3"/>
        <v>363</v>
      </c>
      <c r="W6" s="20">
        <f t="shared" si="3"/>
        <v>0.38</v>
      </c>
      <c r="X6" s="20">
        <f t="shared" si="3"/>
        <v>955.26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68.78</v>
      </c>
      <c r="BR6" s="21">
        <f t="shared" ref="BR6:BZ6" si="8">IF(BR7="",NA(),BR7)</f>
        <v>67.709999999999994</v>
      </c>
      <c r="BS6" s="21">
        <f t="shared" si="8"/>
        <v>68.55</v>
      </c>
      <c r="BT6" s="21">
        <f t="shared" si="8"/>
        <v>69.89</v>
      </c>
      <c r="BU6" s="21">
        <f t="shared" si="8"/>
        <v>68.11</v>
      </c>
      <c r="BV6" s="21">
        <f t="shared" si="8"/>
        <v>62.5</v>
      </c>
      <c r="BW6" s="21">
        <f t="shared" si="8"/>
        <v>60.59</v>
      </c>
      <c r="BX6" s="21">
        <f t="shared" si="8"/>
        <v>60</v>
      </c>
      <c r="BY6" s="21">
        <f t="shared" si="8"/>
        <v>59.01</v>
      </c>
      <c r="BZ6" s="21">
        <f t="shared" si="8"/>
        <v>56.06</v>
      </c>
      <c r="CA6" s="20" t="str">
        <f>IF(CA7="","",IF(CA7="-","【-】","【"&amp;SUBSTITUTE(TEXT(CA7,"#,##0.00"),"-","△")&amp;"】"))</f>
        <v>【53.65】</v>
      </c>
      <c r="CB6" s="21">
        <f>IF(CB7="",NA(),CB7)</f>
        <v>345.77</v>
      </c>
      <c r="CC6" s="21">
        <f t="shared" ref="CC6:CK6" si="9">IF(CC7="",NA(),CC7)</f>
        <v>346.07</v>
      </c>
      <c r="CD6" s="21">
        <f t="shared" si="9"/>
        <v>343.25</v>
      </c>
      <c r="CE6" s="21">
        <f t="shared" si="9"/>
        <v>358.41</v>
      </c>
      <c r="CF6" s="21">
        <f t="shared" si="9"/>
        <v>383.4</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36.1</v>
      </c>
      <c r="CN6" s="21">
        <f t="shared" ref="CN6:CV6" si="10">IF(CN7="",NA(),CN7)</f>
        <v>37.07</v>
      </c>
      <c r="CO6" s="21">
        <f t="shared" si="10"/>
        <v>36.590000000000003</v>
      </c>
      <c r="CP6" s="21">
        <f t="shared" si="10"/>
        <v>34.15</v>
      </c>
      <c r="CQ6" s="21">
        <f t="shared" si="10"/>
        <v>32.200000000000003</v>
      </c>
      <c r="CR6" s="21">
        <f t="shared" si="10"/>
        <v>59.64</v>
      </c>
      <c r="CS6" s="21">
        <f t="shared" si="10"/>
        <v>58.19</v>
      </c>
      <c r="CT6" s="21">
        <f t="shared" si="10"/>
        <v>56.52</v>
      </c>
      <c r="CU6" s="21">
        <f t="shared" si="10"/>
        <v>88.45</v>
      </c>
      <c r="CV6" s="21">
        <f t="shared" si="10"/>
        <v>54.08</v>
      </c>
      <c r="CW6" s="20" t="str">
        <f>IF(CW7="","",IF(CW7="-","【-】","【"&amp;SUBSTITUTE(TEXT(CW7,"#,##0.00"),"-","△")&amp;"】"))</f>
        <v>【54.61】</v>
      </c>
      <c r="CX6" s="21">
        <f>IF(CX7="",NA(),CX7)</f>
        <v>64.88</v>
      </c>
      <c r="CY6" s="21">
        <f t="shared" ref="CY6:DG6" si="11">IF(CY7="",NA(),CY7)</f>
        <v>65.14</v>
      </c>
      <c r="CZ6" s="21">
        <f t="shared" si="11"/>
        <v>62.75</v>
      </c>
      <c r="DA6" s="21">
        <f t="shared" si="11"/>
        <v>63.16</v>
      </c>
      <c r="DB6" s="21">
        <f t="shared" si="11"/>
        <v>63.64</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462152</v>
      </c>
      <c r="D7" s="23">
        <v>47</v>
      </c>
      <c r="E7" s="23">
        <v>18</v>
      </c>
      <c r="F7" s="23">
        <v>0</v>
      </c>
      <c r="G7" s="23">
        <v>0</v>
      </c>
      <c r="H7" s="23" t="s">
        <v>98</v>
      </c>
      <c r="I7" s="23" t="s">
        <v>99</v>
      </c>
      <c r="J7" s="23" t="s">
        <v>100</v>
      </c>
      <c r="K7" s="23" t="s">
        <v>101</v>
      </c>
      <c r="L7" s="23" t="s">
        <v>102</v>
      </c>
      <c r="M7" s="23" t="s">
        <v>103</v>
      </c>
      <c r="N7" s="24" t="s">
        <v>104</v>
      </c>
      <c r="O7" s="24" t="s">
        <v>105</v>
      </c>
      <c r="P7" s="24">
        <v>0.4</v>
      </c>
      <c r="Q7" s="24">
        <v>100</v>
      </c>
      <c r="R7" s="24">
        <v>3140</v>
      </c>
      <c r="S7" s="24">
        <v>91542</v>
      </c>
      <c r="T7" s="24">
        <v>682.92</v>
      </c>
      <c r="U7" s="24">
        <v>134.04</v>
      </c>
      <c r="V7" s="24">
        <v>363</v>
      </c>
      <c r="W7" s="24">
        <v>0.38</v>
      </c>
      <c r="X7" s="24">
        <v>955.26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68.78</v>
      </c>
      <c r="BR7" s="24">
        <v>67.709999999999994</v>
      </c>
      <c r="BS7" s="24">
        <v>68.55</v>
      </c>
      <c r="BT7" s="24">
        <v>69.89</v>
      </c>
      <c r="BU7" s="24">
        <v>68.11</v>
      </c>
      <c r="BV7" s="24">
        <v>62.5</v>
      </c>
      <c r="BW7" s="24">
        <v>60.59</v>
      </c>
      <c r="BX7" s="24">
        <v>60</v>
      </c>
      <c r="BY7" s="24">
        <v>59.01</v>
      </c>
      <c r="BZ7" s="24">
        <v>56.06</v>
      </c>
      <c r="CA7" s="24">
        <v>53.65</v>
      </c>
      <c r="CB7" s="24">
        <v>345.77</v>
      </c>
      <c r="CC7" s="24">
        <v>346.07</v>
      </c>
      <c r="CD7" s="24">
        <v>343.25</v>
      </c>
      <c r="CE7" s="24">
        <v>358.41</v>
      </c>
      <c r="CF7" s="24">
        <v>383.4</v>
      </c>
      <c r="CG7" s="24">
        <v>269.33</v>
      </c>
      <c r="CH7" s="24">
        <v>280.23</v>
      </c>
      <c r="CI7" s="24">
        <v>282.70999999999998</v>
      </c>
      <c r="CJ7" s="24">
        <v>291.82</v>
      </c>
      <c r="CK7" s="24">
        <v>304.36</v>
      </c>
      <c r="CL7" s="24">
        <v>307.86</v>
      </c>
      <c r="CM7" s="24">
        <v>36.1</v>
      </c>
      <c r="CN7" s="24">
        <v>37.07</v>
      </c>
      <c r="CO7" s="24">
        <v>36.590000000000003</v>
      </c>
      <c r="CP7" s="24">
        <v>34.15</v>
      </c>
      <c r="CQ7" s="24">
        <v>32.200000000000003</v>
      </c>
      <c r="CR7" s="24">
        <v>59.64</v>
      </c>
      <c r="CS7" s="24">
        <v>58.19</v>
      </c>
      <c r="CT7" s="24">
        <v>56.52</v>
      </c>
      <c r="CU7" s="24">
        <v>88.45</v>
      </c>
      <c r="CV7" s="24">
        <v>54.08</v>
      </c>
      <c r="CW7" s="24">
        <v>54.61</v>
      </c>
      <c r="CX7" s="24">
        <v>64.88</v>
      </c>
      <c r="CY7" s="24">
        <v>65.14</v>
      </c>
      <c r="CZ7" s="24">
        <v>62.75</v>
      </c>
      <c r="DA7" s="24">
        <v>63.16</v>
      </c>
      <c r="DB7" s="24">
        <v>63.64</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2025-02-18T01:45:16Z</cp:lastPrinted>
  <dcterms:created xsi:type="dcterms:W3CDTF">2025-01-24T07:41:37Z</dcterms:created>
  <dcterms:modified xsi:type="dcterms:W3CDTF">2025-02-18T01:48:21Z</dcterms:modified>
  <cp:category/>
</cp:coreProperties>
</file>