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04_市町村回答\09 薩摩川内市○（永田）（確認中）\03_回答\"/>
    </mc:Choice>
  </mc:AlternateContent>
  <xr:revisionPtr revIDLastSave="0" documentId="13_ncr:1_{0FC5C367-AA17-4EC4-933F-58437F7F32CC}" xr6:coauthVersionLast="36" xr6:coauthVersionMax="41" xr10:uidLastSave="{00000000-0000-0000-0000-000000000000}"/>
  <workbookProtection workbookAlgorithmName="SHA-512" workbookHashValue="VLe2ulWfuf6FndmnUGrgKpZ5F71hyKjOipPLdfNFJeoA74S9N9cb4fyTFje8PHf4fFODj876ZK+myBpR+aAS/A==" workbookSaltValue="6W3VE+5eV+2O7L1T6Xadkg==" workbookSpinCount="100000" lockStructure="1"/>
  <bookViews>
    <workbookView xWindow="0" yWindow="0" windowWidth="19200" windowHeight="598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F85" i="4"/>
  <c r="E85" i="4"/>
  <c r="AT10" i="4"/>
  <c r="I10" i="4"/>
  <c r="AL8" i="4"/>
  <c r="P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<sst xmlns="http://schemas.openxmlformats.org/spreadsheetml/2006/main" count="253" uniqueCount="116">
  <si>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</si>
  <si>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</si>
  <si>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</si>
  <si>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</si>
  <si>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</si>
  <si>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</si>
  <si>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</si>
  <si>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</si>
  <si>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</si>
  <si>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</si>
  <si>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</si>
  <si>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</si>
  <si>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</si>
  <si>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</si>
  <si>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</si>
  <si>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</si>
  <si>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</si>
  <si>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</si>
  <si>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</si>
  <si>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</si>
  <si>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</si>
  <si>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</si>
  <si>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</si>
  <si>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</si>
  <si>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</si>
  <si>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</si>
  <si>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</si>
  <si>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</si>
  <si>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</si>
  <si>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</si>
  <si>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</si>
  <si>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</si>
  <si>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</si>
  <si>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</si>
  <si>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</si>
  <si>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</si>
  <si>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</si>
  <si>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</si>
  <si>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</si>
  <si>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</si>
  <si>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</si>
  <si>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</si>
  <si>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</si>
  <si>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</si>
  <si>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</si>
  <si>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</si>
  <si>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</si>
  <si>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</si>
  <si>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</si>
  <si>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</si>
  <si>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</si>
  <si>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</si>
  <si>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</si>
  <si>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</si>
  <si>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</si>
  <si>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</si>
  <si>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</si>
  <si>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</si>
  <si>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</si>
  <si>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</si>
  <si>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</si>
  <si>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</si>
  <si>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</si>
  <si>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</si>
  <si>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</si>
  <si>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</si>
  <si>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</si>
  <si>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</si>
  <si>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</si>
  <si>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</si>
  <si>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</si>
  <si>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</si>
  <si>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</si>
  <si>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</si>
  <si>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</si>
  <si>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</si>
  <si>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</si>
  <si>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</si>
  <si>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</si>
  <si>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</si>
  <si>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</si>
  <si>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</si>
  <si>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</si>
  <si>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</si>
  <si>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</si>
  <si>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</si>
  <si>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</si>
  <si>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</si>
  <si>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</si>
  <si>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</si>
  <si>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</si>
  <si>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</si>
  <si>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</si>
  <si>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</si>
  <si>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</si>
  <si>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</si>
  <si>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</si>
  <si>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</si>
  <si>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</si>
  <si>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</si>
  <si>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</si>
  <si>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</si>
  <si>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</si>
  <si>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</si>
  <si>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</si>
  <si>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</si>
  <si>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</si>
  <si>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</si>
  <si>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</si>
  <si>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</si>
  <si>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</si>
  <si>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</si>
  <si>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</si>
  <si>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有形固定資産減価償却率は、前年度より3.51ポイント増となった。全国平均や類似団体平均を下回っているが、令和2年度から公営企業会計に移行した際、固定資産評価額を経過年数分減じて評価し直したうえで減価償却をしたことが要因である。
 ②管渠老朽化率は、法定耐用年数を経過した管渠はないため、該当なし。
 機能強化事業で平成２８年度より施設の機器の取替工事を実施している。
今後も老朽化対策として管渠や施設等の長寿命化を行っていく。</t>
    <phoneticPr fontId="4"/>
  </si>
  <si>
    <t xml:space="preserve"> ①経常収支比率は、前年度より4.62ポイント増となった。全国平均や類似団体平均を上回っているが、使用料収入が少ないため一般会計からの補助金に依存し、経常利益を確保している。
 ②累積欠損金はない。
 ③流動比率は、100%を下回っているが、前年度より22.29ポイント増となった。全国平均や類似団体平均より上回っている。
 ④企業債残高対事業規模比率は、平成4年度より供用開始をしたが一般会計から繰入金を入れることにより、全国平均や類似団体平均と比較して大きく下回っている。
 ⑤経費回収率は、前年度より2.39ポイント減となった。全国平均や類似団体平均より上回っている。使用料収入で汚水処理費を賄えておらず一般会計補助金に依存している状況である。
 ⑥汚水処理原価は、前年度より6.4円増となったが、全国平均や類似団体平均を下回っている。引き続き維持管理費の節減を図っていきたい。
 ⑦施設利用率は、前年度より12.89ポイント増であった。全国平均や類似団体平均と比較しても上回っており、利用率が高い状況である。
 ⑧水洗化率は、前年度より0.06ポイント増となった。農村部の人口減及び少子高齢化により、全国平均と比較して約7ポイント下回っており、類似団体平均と比較して約10ポイント下回っている。今後も更なる接続推進に努めて水洗化率を上げていく必要がある。</t>
    <rPh sb="513" eb="514">
      <t>ヤク</t>
    </rPh>
    <rPh sb="537" eb="538">
      <t>ヤク</t>
    </rPh>
    <phoneticPr fontId="4"/>
  </si>
  <si>
    <t xml:space="preserve"> ５つの処理区のうち、一番古い施設が平成４年度から供用開始しており、施設等の更新や統廃合を行っている。
　今後は、接続推進に取り組み、水洗化率を全国平均や類似団体と同じレベルまで引き上げる必要がある。
 公営企業会計に移行し、経営状況についてより明確に把握出来るようになったことから、使用料の収納率向上及び経費削減に取り組み、一般会計からの財政支援の抑制に努めるとともに、令和6年3月に策定した経営戦略に基づき、計画的な更新及び整備を行い、計画的な事業運営と安定経営に取り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</si>
</sst>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100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E0E-4F7D-B38F-1C2B285CD1C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0.01</c:v>
                </c:pt>
                <c:pt idx="4">
                  <c:v>0.02</c:v>
                </c:pt>
              </c:numCache>
            </c:numRef>
          </c:val>
          <c:smooth val="0"/>
          <c:extLst>
            <c:ext xmlns:c16="http://schemas.microsoft.com/office/drawing/2014/chart" uri="{C3380CC4-5D6E-409C-BE32-E72D297353CC}">
              <c16:uniqueId val="{00000001-DE0E-4F7D-B38F-1C2B285CD1C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46.83</c:v>
                </c:pt>
                <c:pt idx="2">
                  <c:v>46.83</c:v>
                </c:pt>
                <c:pt idx="3">
                  <c:v>46.83</c:v>
                </c:pt>
                <c:pt idx="4">
                  <c:v>59.72</c:v>
                </c:pt>
              </c:numCache>
            </c:numRef>
          </c:val>
          <c:extLst>
            <c:ext xmlns:c16="http://schemas.microsoft.com/office/drawing/2014/chart" uri="{C3380CC4-5D6E-409C-BE32-E72D297353CC}">
              <c16:uniqueId val="{00000000-356F-492D-839E-0D37183F591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52.9</c:v>
                </c:pt>
                <c:pt idx="4">
                  <c:v>52.63</c:v>
                </c:pt>
              </c:numCache>
            </c:numRef>
          </c:val>
          <c:smooth val="0"/>
          <c:extLst>
            <c:ext xmlns:c16="http://schemas.microsoft.com/office/drawing/2014/chart" uri="{C3380CC4-5D6E-409C-BE32-E72D297353CC}">
              <c16:uniqueId val="{00000001-356F-492D-839E-0D37183F591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79.540000000000006</c:v>
                </c:pt>
                <c:pt idx="2">
                  <c:v>80.22</c:v>
                </c:pt>
                <c:pt idx="3">
                  <c:v>80.3</c:v>
                </c:pt>
                <c:pt idx="4">
                  <c:v>80.36</c:v>
                </c:pt>
              </c:numCache>
            </c:numRef>
          </c:val>
          <c:extLst>
            <c:ext xmlns:c16="http://schemas.microsoft.com/office/drawing/2014/chart" uri="{C3380CC4-5D6E-409C-BE32-E72D297353CC}">
              <c16:uniqueId val="{00000000-C065-4D43-9AE0-4C0999D257E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90.3</c:v>
                </c:pt>
                <c:pt idx="4">
                  <c:v>90.32</c:v>
                </c:pt>
              </c:numCache>
            </c:numRef>
          </c:val>
          <c:smooth val="0"/>
          <c:extLst>
            <c:ext xmlns:c16="http://schemas.microsoft.com/office/drawing/2014/chart" uri="{C3380CC4-5D6E-409C-BE32-E72D297353CC}">
              <c16:uniqueId val="{00000001-C065-4D43-9AE0-4C0999D257E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105</c:v>
                </c:pt>
                <c:pt idx="2">
                  <c:v>103.74</c:v>
                </c:pt>
                <c:pt idx="3">
                  <c:v>105.76</c:v>
                </c:pt>
                <c:pt idx="4">
                  <c:v>110.38</c:v>
                </c:pt>
              </c:numCache>
            </c:numRef>
          </c:val>
          <c:extLst>
            <c:ext xmlns:c16="http://schemas.microsoft.com/office/drawing/2014/chart" uri="{C3380CC4-5D6E-409C-BE32-E72D297353CC}">
              <c16:uniqueId val="{00000000-2D18-4CA2-A737-27EE93D65AC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101.91</c:v>
                </c:pt>
                <c:pt idx="4">
                  <c:v>103.07</c:v>
                </c:pt>
              </c:numCache>
            </c:numRef>
          </c:val>
          <c:smooth val="0"/>
          <c:extLst>
            <c:ext xmlns:c16="http://schemas.microsoft.com/office/drawing/2014/chart" uri="{C3380CC4-5D6E-409C-BE32-E72D297353CC}">
              <c16:uniqueId val="{00000001-2D18-4CA2-A737-27EE93D65AC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3.89</c:v>
                </c:pt>
                <c:pt idx="2">
                  <c:v>7.67</c:v>
                </c:pt>
                <c:pt idx="3">
                  <c:v>11.29</c:v>
                </c:pt>
                <c:pt idx="4">
                  <c:v>14.8</c:v>
                </c:pt>
              </c:numCache>
            </c:numRef>
          </c:val>
          <c:extLst>
            <c:ext xmlns:c16="http://schemas.microsoft.com/office/drawing/2014/chart" uri="{C3380CC4-5D6E-409C-BE32-E72D297353CC}">
              <c16:uniqueId val="{00000000-01CC-487C-BEB1-316292A62DA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28.79</c:v>
                </c:pt>
                <c:pt idx="4">
                  <c:v>30.5</c:v>
                </c:pt>
              </c:numCache>
            </c:numRef>
          </c:val>
          <c:smooth val="0"/>
          <c:extLst>
            <c:ext xmlns:c16="http://schemas.microsoft.com/office/drawing/2014/chart" uri="{C3380CC4-5D6E-409C-BE32-E72D297353CC}">
              <c16:uniqueId val="{00000001-01CC-487C-BEB1-316292A62DA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853-4AFD-BBC3-ED0A7694204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5853-4AFD-BBC3-ED0A7694204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397-4AD5-AFAC-1B9AA5B4171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124.8</c:v>
                </c:pt>
                <c:pt idx="4">
                  <c:v>120.64</c:v>
                </c:pt>
              </c:numCache>
            </c:numRef>
          </c:val>
          <c:smooth val="0"/>
          <c:extLst>
            <c:ext xmlns:c16="http://schemas.microsoft.com/office/drawing/2014/chart" uri="{C3380CC4-5D6E-409C-BE32-E72D297353CC}">
              <c16:uniqueId val="{00000001-8397-4AD5-AFAC-1B9AA5B4171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37.340000000000003</c:v>
                </c:pt>
                <c:pt idx="2">
                  <c:v>47.75</c:v>
                </c:pt>
                <c:pt idx="3">
                  <c:v>68.040000000000006</c:v>
                </c:pt>
                <c:pt idx="4">
                  <c:v>90.33</c:v>
                </c:pt>
              </c:numCache>
            </c:numRef>
          </c:val>
          <c:extLst>
            <c:ext xmlns:c16="http://schemas.microsoft.com/office/drawing/2014/chart" uri="{C3380CC4-5D6E-409C-BE32-E72D297353CC}">
              <c16:uniqueId val="{00000000-EBCA-4DE8-A8C5-8B2B01B6687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35.42</c:v>
                </c:pt>
                <c:pt idx="4">
                  <c:v>39.82</c:v>
                </c:pt>
              </c:numCache>
            </c:numRef>
          </c:val>
          <c:smooth val="0"/>
          <c:extLst>
            <c:ext xmlns:c16="http://schemas.microsoft.com/office/drawing/2014/chart" uri="{C3380CC4-5D6E-409C-BE32-E72D297353CC}">
              <c16:uniqueId val="{00000001-EBCA-4DE8-A8C5-8B2B01B6687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204-4462-8D48-7AF1344EFCE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718.49</c:v>
                </c:pt>
                <c:pt idx="4">
                  <c:v>743.31</c:v>
                </c:pt>
              </c:numCache>
            </c:numRef>
          </c:val>
          <c:smooth val="0"/>
          <c:extLst>
            <c:ext xmlns:c16="http://schemas.microsoft.com/office/drawing/2014/chart" uri="{C3380CC4-5D6E-409C-BE32-E72D297353CC}">
              <c16:uniqueId val="{00000001-7204-4462-8D48-7AF1344EFCE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95.25</c:v>
                </c:pt>
                <c:pt idx="2">
                  <c:v>96.46</c:v>
                </c:pt>
                <c:pt idx="3">
                  <c:v>88.44</c:v>
                </c:pt>
                <c:pt idx="4">
                  <c:v>86.05</c:v>
                </c:pt>
              </c:numCache>
            </c:numRef>
          </c:val>
          <c:extLst>
            <c:ext xmlns:c16="http://schemas.microsoft.com/office/drawing/2014/chart" uri="{C3380CC4-5D6E-409C-BE32-E72D297353CC}">
              <c16:uniqueId val="{00000000-73E9-4FD5-AE44-8EE058CA7C5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61.82</c:v>
                </c:pt>
                <c:pt idx="4">
                  <c:v>61.15</c:v>
                </c:pt>
              </c:numCache>
            </c:numRef>
          </c:val>
          <c:smooth val="0"/>
          <c:extLst>
            <c:ext xmlns:c16="http://schemas.microsoft.com/office/drawing/2014/chart" uri="{C3380CC4-5D6E-409C-BE32-E72D297353CC}">
              <c16:uniqueId val="{00000001-73E9-4FD5-AE44-8EE058CA7C5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171.36</c:v>
                </c:pt>
                <c:pt idx="2">
                  <c:v>171.22</c:v>
                </c:pt>
                <c:pt idx="3">
                  <c:v>188.92</c:v>
                </c:pt>
                <c:pt idx="4">
                  <c:v>195.32</c:v>
                </c:pt>
              </c:numCache>
            </c:numRef>
          </c:val>
          <c:extLst>
            <c:ext xmlns:c16="http://schemas.microsoft.com/office/drawing/2014/chart" uri="{C3380CC4-5D6E-409C-BE32-E72D297353CC}">
              <c16:uniqueId val="{00000000-FAF4-466F-ACE1-8193546C582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246.9</c:v>
                </c:pt>
                <c:pt idx="4">
                  <c:v>250.43</c:v>
                </c:pt>
              </c:numCache>
            </c:numRef>
          </c:val>
          <c:smooth val="0"/>
          <c:extLst>
            <c:ext xmlns:c16="http://schemas.microsoft.com/office/drawing/2014/chart" uri="{C3380CC4-5D6E-409C-BE32-E72D297353CC}">
              <c16:uniqueId val="{00000001-FAF4-466F-ACE1-8193546C582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鹿児島県　薩摩川内市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91542</v>
      </c>
      <c r="AM8" s="44"/>
      <c r="AN8" s="44"/>
      <c r="AO8" s="44"/>
      <c r="AP8" s="44"/>
      <c r="AQ8" s="44"/>
      <c r="AR8" s="44"/>
      <c r="AS8" s="44"/>
      <c r="AT8" s="45">
        <f>データ!T6</f>
        <v>682.92</v>
      </c>
      <c r="AU8" s="45"/>
      <c r="AV8" s="45"/>
      <c r="AW8" s="45"/>
      <c r="AX8" s="45"/>
      <c r="AY8" s="45"/>
      <c r="AZ8" s="45"/>
      <c r="BA8" s="45"/>
      <c r="BB8" s="45">
        <f>データ!U6</f>
        <v>134.04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79.05</v>
      </c>
      <c r="J10" s="45"/>
      <c r="K10" s="45"/>
      <c r="L10" s="45"/>
      <c r="M10" s="45"/>
      <c r="N10" s="45"/>
      <c r="O10" s="45"/>
      <c r="P10" s="45">
        <f>データ!P6</f>
        <v>2.97</v>
      </c>
      <c r="Q10" s="45"/>
      <c r="R10" s="45"/>
      <c r="S10" s="45"/>
      <c r="T10" s="45"/>
      <c r="U10" s="45"/>
      <c r="V10" s="45"/>
      <c r="W10" s="45">
        <f>データ!Q6</f>
        <v>80.319999999999993</v>
      </c>
      <c r="X10" s="45"/>
      <c r="Y10" s="45"/>
      <c r="Z10" s="45"/>
      <c r="AA10" s="45"/>
      <c r="AB10" s="45"/>
      <c r="AC10" s="45"/>
      <c r="AD10" s="44">
        <f>データ!R6</f>
        <v>3130</v>
      </c>
      <c r="AE10" s="44"/>
      <c r="AF10" s="44"/>
      <c r="AG10" s="44"/>
      <c r="AH10" s="44"/>
      <c r="AI10" s="44"/>
      <c r="AJ10" s="44"/>
      <c r="AK10" s="2"/>
      <c r="AL10" s="44">
        <f>データ!V6</f>
        <v>2704</v>
      </c>
      <c r="AM10" s="44"/>
      <c r="AN10" s="44"/>
      <c r="AO10" s="44"/>
      <c r="AP10" s="44"/>
      <c r="AQ10" s="44"/>
      <c r="AR10" s="44"/>
      <c r="AS10" s="44"/>
      <c r="AT10" s="45">
        <f>データ!W6</f>
        <v>3.64</v>
      </c>
      <c r="AU10" s="45"/>
      <c r="AV10" s="45"/>
      <c r="AW10" s="45"/>
      <c r="AX10" s="45"/>
      <c r="AY10" s="45"/>
      <c r="AZ10" s="45"/>
      <c r="BA10" s="45"/>
      <c r="BB10" s="45">
        <f>データ!X6</f>
        <v>742.86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DP76HWYcj/FUDmpOujw5BW/i0+cUY6Aw9z0XCUZ0ExsvrLsr67J5hXLbXKbaVS5wjeS1cpbUvrHbGVHIQnLiGg==" saltValue="fNskMU/LnGquGeakblAbi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462152</v>
      </c>
      <c r="D6" s="19">
        <f t="shared" si="3"/>
        <v>46</v>
      </c>
      <c r="E6" s="19">
        <f t="shared" si="3"/>
        <v>17</v>
      </c>
      <c r="F6" s="19">
        <f t="shared" si="3"/>
        <v>5</v>
      </c>
      <c r="G6" s="19">
        <f t="shared" si="3"/>
        <v>0</v>
      </c>
      <c r="H6" s="19" t="str">
        <f t="shared" si="3"/>
        <v>鹿児島県　薩摩川内市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79.05</v>
      </c>
      <c r="P6" s="20">
        <f t="shared" si="3"/>
        <v>2.97</v>
      </c>
      <c r="Q6" s="20">
        <f t="shared" si="3"/>
        <v>80.319999999999993</v>
      </c>
      <c r="R6" s="20">
        <f t="shared" si="3"/>
        <v>3130</v>
      </c>
      <c r="S6" s="20">
        <f t="shared" si="3"/>
        <v>91542</v>
      </c>
      <c r="T6" s="20">
        <f t="shared" si="3"/>
        <v>682.92</v>
      </c>
      <c r="U6" s="20">
        <f t="shared" si="3"/>
        <v>134.04</v>
      </c>
      <c r="V6" s="20">
        <f t="shared" si="3"/>
        <v>2704</v>
      </c>
      <c r="W6" s="20">
        <f t="shared" si="3"/>
        <v>3.64</v>
      </c>
      <c r="X6" s="20">
        <f t="shared" si="3"/>
        <v>742.86</v>
      </c>
      <c r="Y6" s="21" t="str">
        <f>IF(Y7="",NA(),Y7)</f>
        <v>-</v>
      </c>
      <c r="Z6" s="21">
        <f t="shared" ref="Z6:AH6" si="4">IF(Z7="",NA(),Z7)</f>
        <v>105</v>
      </c>
      <c r="AA6" s="21">
        <f t="shared" si="4"/>
        <v>103.74</v>
      </c>
      <c r="AB6" s="21">
        <f t="shared" si="4"/>
        <v>105.76</v>
      </c>
      <c r="AC6" s="21">
        <f t="shared" si="4"/>
        <v>110.38</v>
      </c>
      <c r="AD6" s="21" t="str">
        <f t="shared" si="4"/>
        <v>-</v>
      </c>
      <c r="AE6" s="21">
        <f t="shared" si="4"/>
        <v>106.37</v>
      </c>
      <c r="AF6" s="21">
        <f t="shared" si="4"/>
        <v>106.07</v>
      </c>
      <c r="AG6" s="21">
        <f t="shared" si="4"/>
        <v>101.91</v>
      </c>
      <c r="AH6" s="21">
        <f t="shared" si="4"/>
        <v>103.07</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139.02000000000001</v>
      </c>
      <c r="AQ6" s="21">
        <f t="shared" si="5"/>
        <v>132.04</v>
      </c>
      <c r="AR6" s="21">
        <f t="shared" si="5"/>
        <v>124.8</v>
      </c>
      <c r="AS6" s="21">
        <f t="shared" si="5"/>
        <v>120.64</v>
      </c>
      <c r="AT6" s="20" t="str">
        <f>IF(AT7="","",IF(AT7="-","【-】","【"&amp;SUBSTITUTE(TEXT(AT7,"#,##0.00"),"-","△")&amp;"】"))</f>
        <v>【124.06】</v>
      </c>
      <c r="AU6" s="21" t="str">
        <f>IF(AU7="",NA(),AU7)</f>
        <v>-</v>
      </c>
      <c r="AV6" s="21">
        <f t="shared" ref="AV6:BD6" si="6">IF(AV7="",NA(),AV7)</f>
        <v>37.340000000000003</v>
      </c>
      <c r="AW6" s="21">
        <f t="shared" si="6"/>
        <v>47.75</v>
      </c>
      <c r="AX6" s="21">
        <f t="shared" si="6"/>
        <v>68.040000000000006</v>
      </c>
      <c r="AY6" s="21">
        <f t="shared" si="6"/>
        <v>90.33</v>
      </c>
      <c r="AZ6" s="21" t="str">
        <f t="shared" si="6"/>
        <v>-</v>
      </c>
      <c r="BA6" s="21">
        <f t="shared" si="6"/>
        <v>29.13</v>
      </c>
      <c r="BB6" s="21">
        <f t="shared" si="6"/>
        <v>35.69</v>
      </c>
      <c r="BC6" s="21">
        <f t="shared" si="6"/>
        <v>35.42</v>
      </c>
      <c r="BD6" s="21">
        <f t="shared" si="6"/>
        <v>39.82</v>
      </c>
      <c r="BE6" s="20" t="str">
        <f>IF(BE7="","",IF(BE7="-","【-】","【"&amp;SUBSTITUTE(TEXT(BE7,"#,##0.00"),"-","△")&amp;"】"))</f>
        <v>【42.02】</v>
      </c>
      <c r="BF6" s="21" t="str">
        <f>IF(BF7="",NA(),BF7)</f>
        <v>-</v>
      </c>
      <c r="BG6" s="20">
        <f t="shared" ref="BG6:BO6" si="7">IF(BG7="",NA(),BG7)</f>
        <v>0</v>
      </c>
      <c r="BH6" s="20">
        <f t="shared" si="7"/>
        <v>0</v>
      </c>
      <c r="BI6" s="20">
        <f t="shared" si="7"/>
        <v>0</v>
      </c>
      <c r="BJ6" s="20">
        <f t="shared" si="7"/>
        <v>0</v>
      </c>
      <c r="BK6" s="21" t="str">
        <f t="shared" si="7"/>
        <v>-</v>
      </c>
      <c r="BL6" s="21">
        <f t="shared" si="7"/>
        <v>867.83</v>
      </c>
      <c r="BM6" s="21">
        <f t="shared" si="7"/>
        <v>791.76</v>
      </c>
      <c r="BN6" s="21">
        <f t="shared" si="7"/>
        <v>718.49</v>
      </c>
      <c r="BO6" s="21">
        <f t="shared" si="7"/>
        <v>743.31</v>
      </c>
      <c r="BP6" s="20" t="str">
        <f>IF(BP7="","",IF(BP7="-","【-】","【"&amp;SUBSTITUTE(TEXT(BP7,"#,##0.00"),"-","△")&amp;"】"))</f>
        <v>【785.10】</v>
      </c>
      <c r="BQ6" s="21" t="str">
        <f>IF(BQ7="",NA(),BQ7)</f>
        <v>-</v>
      </c>
      <c r="BR6" s="21">
        <f t="shared" ref="BR6:BZ6" si="8">IF(BR7="",NA(),BR7)</f>
        <v>95.25</v>
      </c>
      <c r="BS6" s="21">
        <f t="shared" si="8"/>
        <v>96.46</v>
      </c>
      <c r="BT6" s="21">
        <f t="shared" si="8"/>
        <v>88.44</v>
      </c>
      <c r="BU6" s="21">
        <f t="shared" si="8"/>
        <v>86.05</v>
      </c>
      <c r="BV6" s="21" t="str">
        <f t="shared" si="8"/>
        <v>-</v>
      </c>
      <c r="BW6" s="21">
        <f t="shared" si="8"/>
        <v>57.08</v>
      </c>
      <c r="BX6" s="21">
        <f t="shared" si="8"/>
        <v>56.26</v>
      </c>
      <c r="BY6" s="21">
        <f t="shared" si="8"/>
        <v>61.82</v>
      </c>
      <c r="BZ6" s="21">
        <f t="shared" si="8"/>
        <v>61.15</v>
      </c>
      <c r="CA6" s="20" t="str">
        <f>IF(CA7="","",IF(CA7="-","【-】","【"&amp;SUBSTITUTE(TEXT(CA7,"#,##0.00"),"-","△")&amp;"】"))</f>
        <v>【56.93】</v>
      </c>
      <c r="CB6" s="21" t="str">
        <f>IF(CB7="",NA(),CB7)</f>
        <v>-</v>
      </c>
      <c r="CC6" s="21">
        <f t="shared" ref="CC6:CK6" si="9">IF(CC7="",NA(),CC7)</f>
        <v>171.36</v>
      </c>
      <c r="CD6" s="21">
        <f t="shared" si="9"/>
        <v>171.22</v>
      </c>
      <c r="CE6" s="21">
        <f t="shared" si="9"/>
        <v>188.92</v>
      </c>
      <c r="CF6" s="21">
        <f t="shared" si="9"/>
        <v>195.32</v>
      </c>
      <c r="CG6" s="21" t="str">
        <f t="shared" si="9"/>
        <v>-</v>
      </c>
      <c r="CH6" s="21">
        <f t="shared" si="9"/>
        <v>274.99</v>
      </c>
      <c r="CI6" s="21">
        <f t="shared" si="9"/>
        <v>282.08999999999997</v>
      </c>
      <c r="CJ6" s="21">
        <f t="shared" si="9"/>
        <v>246.9</v>
      </c>
      <c r="CK6" s="21">
        <f t="shared" si="9"/>
        <v>250.43</v>
      </c>
      <c r="CL6" s="20" t="str">
        <f>IF(CL7="","",IF(CL7="-","【-】","【"&amp;SUBSTITUTE(TEXT(CL7,"#,##0.00"),"-","△")&amp;"】"))</f>
        <v>【271.15】</v>
      </c>
      <c r="CM6" s="21" t="str">
        <f>IF(CM7="",NA(),CM7)</f>
        <v>-</v>
      </c>
      <c r="CN6" s="21">
        <f t="shared" ref="CN6:CV6" si="10">IF(CN7="",NA(),CN7)</f>
        <v>46.83</v>
      </c>
      <c r="CO6" s="21">
        <f t="shared" si="10"/>
        <v>46.83</v>
      </c>
      <c r="CP6" s="21">
        <f t="shared" si="10"/>
        <v>46.83</v>
      </c>
      <c r="CQ6" s="21">
        <f t="shared" si="10"/>
        <v>59.72</v>
      </c>
      <c r="CR6" s="21" t="str">
        <f t="shared" si="10"/>
        <v>-</v>
      </c>
      <c r="CS6" s="21">
        <f t="shared" si="10"/>
        <v>54.83</v>
      </c>
      <c r="CT6" s="21">
        <f t="shared" si="10"/>
        <v>66.53</v>
      </c>
      <c r="CU6" s="21">
        <f t="shared" si="10"/>
        <v>52.9</v>
      </c>
      <c r="CV6" s="21">
        <f t="shared" si="10"/>
        <v>52.63</v>
      </c>
      <c r="CW6" s="20" t="str">
        <f>IF(CW7="","",IF(CW7="-","【-】","【"&amp;SUBSTITUTE(TEXT(CW7,"#,##0.00"),"-","△")&amp;"】"))</f>
        <v>【49.87】</v>
      </c>
      <c r="CX6" s="21" t="str">
        <f>IF(CX7="",NA(),CX7)</f>
        <v>-</v>
      </c>
      <c r="CY6" s="21">
        <f t="shared" ref="CY6:DG6" si="11">IF(CY7="",NA(),CY7)</f>
        <v>79.540000000000006</v>
      </c>
      <c r="CZ6" s="21">
        <f t="shared" si="11"/>
        <v>80.22</v>
      </c>
      <c r="DA6" s="21">
        <f t="shared" si="11"/>
        <v>80.3</v>
      </c>
      <c r="DB6" s="21">
        <f t="shared" si="11"/>
        <v>80.36</v>
      </c>
      <c r="DC6" s="21" t="str">
        <f t="shared" si="11"/>
        <v>-</v>
      </c>
      <c r="DD6" s="21">
        <f t="shared" si="11"/>
        <v>84.7</v>
      </c>
      <c r="DE6" s="21">
        <f t="shared" si="11"/>
        <v>84.67</v>
      </c>
      <c r="DF6" s="21">
        <f t="shared" si="11"/>
        <v>90.3</v>
      </c>
      <c r="DG6" s="21">
        <f t="shared" si="11"/>
        <v>90.32</v>
      </c>
      <c r="DH6" s="20" t="str">
        <f>IF(DH7="","",IF(DH7="-","【-】","【"&amp;SUBSTITUTE(TEXT(DH7,"#,##0.00"),"-","△")&amp;"】"))</f>
        <v>【87.54】</v>
      </c>
      <c r="DI6" s="21" t="str">
        <f>IF(DI7="",NA(),DI7)</f>
        <v>-</v>
      </c>
      <c r="DJ6" s="21">
        <f t="shared" ref="DJ6:DR6" si="12">IF(DJ7="",NA(),DJ7)</f>
        <v>3.89</v>
      </c>
      <c r="DK6" s="21">
        <f t="shared" si="12"/>
        <v>7.67</v>
      </c>
      <c r="DL6" s="21">
        <f t="shared" si="12"/>
        <v>11.29</v>
      </c>
      <c r="DM6" s="21">
        <f t="shared" si="12"/>
        <v>14.8</v>
      </c>
      <c r="DN6" s="21" t="str">
        <f t="shared" si="12"/>
        <v>-</v>
      </c>
      <c r="DO6" s="21">
        <f t="shared" si="12"/>
        <v>20.34</v>
      </c>
      <c r="DP6" s="21">
        <f t="shared" si="12"/>
        <v>21.85</v>
      </c>
      <c r="DQ6" s="21">
        <f t="shared" si="12"/>
        <v>28.79</v>
      </c>
      <c r="DR6" s="21">
        <f t="shared" si="12"/>
        <v>30.5</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【0.08】</v>
      </c>
      <c r="EE6" s="21" t="str">
        <f>IF(EE7="",NA(),EE7)</f>
        <v>-</v>
      </c>
      <c r="EF6" s="21">
        <f t="shared" ref="EF6:EN6" si="14">IF(EF7="",NA(),EF7)</f>
        <v>100</v>
      </c>
      <c r="EG6" s="20">
        <f t="shared" si="14"/>
        <v>0</v>
      </c>
      <c r="EH6" s="20">
        <f t="shared" si="14"/>
        <v>0</v>
      </c>
      <c r="EI6" s="20">
        <f t="shared" si="14"/>
        <v>0</v>
      </c>
      <c r="EJ6" s="21" t="str">
        <f t="shared" si="14"/>
        <v>-</v>
      </c>
      <c r="EK6" s="21">
        <f t="shared" si="14"/>
        <v>0.25</v>
      </c>
      <c r="EL6" s="21">
        <f t="shared" si="14"/>
        <v>0.05</v>
      </c>
      <c r="EM6" s="21">
        <f t="shared" si="14"/>
        <v>0.01</v>
      </c>
      <c r="EN6" s="21">
        <f t="shared" si="14"/>
        <v>0.02</v>
      </c>
      <c r="EO6" s="20" t="str">
        <f>IF(EO7="","",IF(EO7="-","【-】","【"&amp;SUBSTITUTE(TEXT(EO7,"#,##0.00"),"-","△")&amp;"】"))</f>
        <v>【0.02】</v>
      </c>
    </row>
    <row r="7" spans="1:148" s="22" customFormat="1" x14ac:dyDescent="0.2">
      <c r="A7" s="14"/>
      <c r="B7" s="23">
        <v>2023</v>
      </c>
      <c r="C7" s="23">
        <v>462152</v>
      </c>
      <c r="D7" s="23">
        <v>46</v>
      </c>
      <c r="E7" s="23">
        <v>17</v>
      </c>
      <c r="F7" s="23">
        <v>5</v>
      </c>
      <c r="G7" s="23">
        <v>0</v>
      </c>
      <c r="H7" s="23" t="s">
        <v>96</v>
      </c>
      <c r="I7" s="23" t="s">
        <v>97</v>
      </c>
      <c r="J7" s="23" t="s">
        <v>98</v>
      </c>
      <c r="K7" s="23" t="s">
        <v>99</v>
      </c>
      <c r="L7" s="23" t="s">
        <v>100</v>
      </c>
      <c r="M7" s="23" t="s">
        <v>101</v>
      </c>
      <c r="N7" s="24" t="s">
        <v>102</v>
      </c>
      <c r="O7" s="24">
        <v>79.05</v>
      </c>
      <c r="P7" s="24">
        <v>2.97</v>
      </c>
      <c r="Q7" s="24">
        <v>80.319999999999993</v>
      </c>
      <c r="R7" s="24">
        <v>3130</v>
      </c>
      <c r="S7" s="24">
        <v>91542</v>
      </c>
      <c r="T7" s="24">
        <v>682.92</v>
      </c>
      <c r="U7" s="24">
        <v>134.04</v>
      </c>
      <c r="V7" s="24">
        <v>2704</v>
      </c>
      <c r="W7" s="24">
        <v>3.64</v>
      </c>
      <c r="X7" s="24">
        <v>742.86</v>
      </c>
      <c r="Y7" s="24" t="s">
        <v>102</v>
      </c>
      <c r="Z7" s="24">
        <v>105</v>
      </c>
      <c r="AA7" s="24">
        <v>103.74</v>
      </c>
      <c r="AB7" s="24">
        <v>105.76</v>
      </c>
      <c r="AC7" s="24">
        <v>110.38</v>
      </c>
      <c r="AD7" s="24" t="s">
        <v>102</v>
      </c>
      <c r="AE7" s="24">
        <v>106.37</v>
      </c>
      <c r="AF7" s="24">
        <v>106.07</v>
      </c>
      <c r="AG7" s="24">
        <v>101.91</v>
      </c>
      <c r="AH7" s="24">
        <v>103.07</v>
      </c>
      <c r="AI7" s="24">
        <v>104.44</v>
      </c>
      <c r="AJ7" s="24" t="s">
        <v>102</v>
      </c>
      <c r="AK7" s="24">
        <v>0</v>
      </c>
      <c r="AL7" s="24">
        <v>0</v>
      </c>
      <c r="AM7" s="24">
        <v>0</v>
      </c>
      <c r="AN7" s="24">
        <v>0</v>
      </c>
      <c r="AO7" s="24" t="s">
        <v>102</v>
      </c>
      <c r="AP7" s="24">
        <v>139.02000000000001</v>
      </c>
      <c r="AQ7" s="24">
        <v>132.04</v>
      </c>
      <c r="AR7" s="24">
        <v>124.8</v>
      </c>
      <c r="AS7" s="24">
        <v>120.64</v>
      </c>
      <c r="AT7" s="24">
        <v>124.06</v>
      </c>
      <c r="AU7" s="24" t="s">
        <v>102</v>
      </c>
      <c r="AV7" s="24">
        <v>37.340000000000003</v>
      </c>
      <c r="AW7" s="24">
        <v>47.75</v>
      </c>
      <c r="AX7" s="24">
        <v>68.040000000000006</v>
      </c>
      <c r="AY7" s="24">
        <v>90.33</v>
      </c>
      <c r="AZ7" s="24" t="s">
        <v>102</v>
      </c>
      <c r="BA7" s="24">
        <v>29.13</v>
      </c>
      <c r="BB7" s="24">
        <v>35.69</v>
      </c>
      <c r="BC7" s="24">
        <v>35.42</v>
      </c>
      <c r="BD7" s="24">
        <v>39.82</v>
      </c>
      <c r="BE7" s="24">
        <v>42.02</v>
      </c>
      <c r="BF7" s="24" t="s">
        <v>102</v>
      </c>
      <c r="BG7" s="24">
        <v>0</v>
      </c>
      <c r="BH7" s="24">
        <v>0</v>
      </c>
      <c r="BI7" s="24">
        <v>0</v>
      </c>
      <c r="BJ7" s="24">
        <v>0</v>
      </c>
      <c r="BK7" s="24" t="s">
        <v>102</v>
      </c>
      <c r="BL7" s="24">
        <v>867.83</v>
      </c>
      <c r="BM7" s="24">
        <v>791.76</v>
      </c>
      <c r="BN7" s="24">
        <v>718.49</v>
      </c>
      <c r="BO7" s="24">
        <v>743.31</v>
      </c>
      <c r="BP7" s="24">
        <v>785.1</v>
      </c>
      <c r="BQ7" s="24" t="s">
        <v>102</v>
      </c>
      <c r="BR7" s="24">
        <v>95.25</v>
      </c>
      <c r="BS7" s="24">
        <v>96.46</v>
      </c>
      <c r="BT7" s="24">
        <v>88.44</v>
      </c>
      <c r="BU7" s="24">
        <v>86.05</v>
      </c>
      <c r="BV7" s="24" t="s">
        <v>102</v>
      </c>
      <c r="BW7" s="24">
        <v>57.08</v>
      </c>
      <c r="BX7" s="24">
        <v>56.26</v>
      </c>
      <c r="BY7" s="24">
        <v>61.82</v>
      </c>
      <c r="BZ7" s="24">
        <v>61.15</v>
      </c>
      <c r="CA7" s="24">
        <v>56.93</v>
      </c>
      <c r="CB7" s="24" t="s">
        <v>102</v>
      </c>
      <c r="CC7" s="24">
        <v>171.36</v>
      </c>
      <c r="CD7" s="24">
        <v>171.22</v>
      </c>
      <c r="CE7" s="24">
        <v>188.92</v>
      </c>
      <c r="CF7" s="24">
        <v>195.32</v>
      </c>
      <c r="CG7" s="24" t="s">
        <v>102</v>
      </c>
      <c r="CH7" s="24">
        <v>274.99</v>
      </c>
      <c r="CI7" s="24">
        <v>282.08999999999997</v>
      </c>
      <c r="CJ7" s="24">
        <v>246.9</v>
      </c>
      <c r="CK7" s="24">
        <v>250.43</v>
      </c>
      <c r="CL7" s="24">
        <v>271.14999999999998</v>
      </c>
      <c r="CM7" s="24" t="s">
        <v>102</v>
      </c>
      <c r="CN7" s="24">
        <v>46.83</v>
      </c>
      <c r="CO7" s="24">
        <v>46.83</v>
      </c>
      <c r="CP7" s="24">
        <v>46.83</v>
      </c>
      <c r="CQ7" s="24">
        <v>59.72</v>
      </c>
      <c r="CR7" s="24" t="s">
        <v>102</v>
      </c>
      <c r="CS7" s="24">
        <v>54.83</v>
      </c>
      <c r="CT7" s="24">
        <v>66.53</v>
      </c>
      <c r="CU7" s="24">
        <v>52.9</v>
      </c>
      <c r="CV7" s="24">
        <v>52.63</v>
      </c>
      <c r="CW7" s="24">
        <v>49.87</v>
      </c>
      <c r="CX7" s="24" t="s">
        <v>102</v>
      </c>
      <c r="CY7" s="24">
        <v>79.540000000000006</v>
      </c>
      <c r="CZ7" s="24">
        <v>80.22</v>
      </c>
      <c r="DA7" s="24">
        <v>80.3</v>
      </c>
      <c r="DB7" s="24">
        <v>80.36</v>
      </c>
      <c r="DC7" s="24" t="s">
        <v>102</v>
      </c>
      <c r="DD7" s="24">
        <v>84.7</v>
      </c>
      <c r="DE7" s="24">
        <v>84.67</v>
      </c>
      <c r="DF7" s="24">
        <v>90.3</v>
      </c>
      <c r="DG7" s="24">
        <v>90.32</v>
      </c>
      <c r="DH7" s="24">
        <v>87.54</v>
      </c>
      <c r="DI7" s="24" t="s">
        <v>102</v>
      </c>
      <c r="DJ7" s="24">
        <v>3.89</v>
      </c>
      <c r="DK7" s="24">
        <v>7.67</v>
      </c>
      <c r="DL7" s="24">
        <v>11.29</v>
      </c>
      <c r="DM7" s="24">
        <v>14.8</v>
      </c>
      <c r="DN7" s="24" t="s">
        <v>102</v>
      </c>
      <c r="DO7" s="24">
        <v>20.34</v>
      </c>
      <c r="DP7" s="24">
        <v>21.85</v>
      </c>
      <c r="DQ7" s="24">
        <v>28.79</v>
      </c>
      <c r="DR7" s="24">
        <v>30.5</v>
      </c>
      <c r="DS7" s="24">
        <v>28.42</v>
      </c>
      <c r="DT7" s="24" t="s">
        <v>102</v>
      </c>
      <c r="DU7" s="24">
        <v>0</v>
      </c>
      <c r="DV7" s="24">
        <v>0</v>
      </c>
      <c r="DW7" s="24">
        <v>0</v>
      </c>
      <c r="DX7" s="24">
        <v>0</v>
      </c>
      <c r="DY7" s="24" t="s">
        <v>102</v>
      </c>
      <c r="DZ7" s="24">
        <v>0</v>
      </c>
      <c r="EA7" s="24">
        <v>0</v>
      </c>
      <c r="EB7" s="24">
        <v>0</v>
      </c>
      <c r="EC7" s="24">
        <v>0</v>
      </c>
      <c r="ED7" s="24">
        <v>0.08</v>
      </c>
      <c r="EE7" s="24" t="s">
        <v>102</v>
      </c>
      <c r="EF7" s="24">
        <v>100</v>
      </c>
      <c r="EG7" s="24">
        <v>0</v>
      </c>
      <c r="EH7" s="24">
        <v>0</v>
      </c>
      <c r="EI7" s="24">
        <v>0</v>
      </c>
      <c r="EJ7" s="24" t="s">
        <v>102</v>
      </c>
      <c r="EK7" s="24">
        <v>0.25</v>
      </c>
      <c r="EL7" s="24">
        <v>0.05</v>
      </c>
      <c r="EM7" s="24">
        <v>0.01</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2025-02-25T00:16:58Z</cp:lastPrinted>
  <dcterms:created xsi:type="dcterms:W3CDTF">2025-01-24T07:21:10Z</dcterms:created>
  <dcterms:modified xsi:type="dcterms:W3CDTF">2025-02-25T00:19:06Z</dcterms:modified>
  <cp:category/>
</cp:coreProperties>
</file>