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03 枕崎市\"/>
    </mc:Choice>
  </mc:AlternateContent>
  <xr:revisionPtr revIDLastSave="0" documentId="13_ncr:1_{CF0FAFCB-AD7C-4D04-B439-CF93CD7D3B92}" xr6:coauthVersionLast="36" xr6:coauthVersionMax="45" xr10:uidLastSave="{00000000-0000-0000-0000-000000000000}"/>
  <workbookProtection workbookAlgorithmName="SHA-512" workbookHashValue="ynPCtSrLncAshYhJiytgaEMpgTyKJw+bj1otblFQCgNO60Cz/tCxAhOn2P0FYfSvctY12NLEHFM9lkhtTKcWQQ==" workbookSaltValue="TCdfkZ6wpRg7ZJHtOJsuWw==" workbookSpinCount="100000" lockStructure="1"/>
  <bookViews>
    <workbookView xWindow="0" yWindow="0" windowWidth="19200" windowHeight="7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AL8" i="4" s="1"/>
  <c r="Q6" i="5"/>
  <c r="P6" i="5"/>
  <c r="O6" i="5"/>
  <c r="I10" i="4" s="1"/>
  <c r="N6" i="5"/>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H85" i="4"/>
  <c r="F85" i="4"/>
  <c r="E85" i="4"/>
  <c r="BB10" i="4"/>
  <c r="AT10" i="4"/>
  <c r="W10" i="4"/>
  <c r="P10" i="4"/>
  <c r="B10" i="4"/>
  <c r="AT8" i="4"/>
  <c r="AD8" i="4"/>
  <c r="W8" i="4"/>
  <c r="P8" i="4"/>
  <c r="B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<sst xmlns="http://schemas.openxmlformats.org/spreadsheetml/2006/main" count="228" uniqueCount="113">
  <si>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</si>
  <si>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</si>
  <si>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</si>
  <si>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</si>
  <si>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</si>
  <si>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</si>
  <si>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</si>
  <si>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</si>
  <si>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</si>
  <si>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</si>
  <si>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</si>
  <si>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</si>
  <si>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</si>
  <si>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</si>
  <si>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</si>
  <si>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</si>
  <si>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</si>
  <si>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</si>
  <si>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</si>
  <si>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</si>
  <si>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</si>
  <si>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</si>
  <si>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</si>
  <si>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</si>
  <si>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</si>
  <si>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</si>
  <si>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</si>
  <si>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</si>
  <si>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</si>
  <si>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</si>
  <si>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</si>
  <si>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</si>
  <si>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</si>
  <si>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</si>
  <si>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</si>
  <si>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</si>
  <si>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</si>
  <si>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</si>
  <si>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</si>
  <si>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</si>
  <si>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</si>
  <si>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</si>
  <si>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</si>
  <si>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</si>
  <si>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</si>
  <si>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</si>
  <si>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</si>
  <si>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</si>
  <si>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</si>
  <si>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</si>
  <si>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</si>
  <si>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</si>
  <si>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</si>
  <si>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</si>
  <si>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</si>
  <si>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</si>
  <si>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</si>
  <si>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</si>
  <si>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</si>
  <si>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</si>
  <si>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</si>
  <si>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</si>
  <si>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</si>
  <si>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</si>
  <si>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</si>
  <si>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</si>
  <si>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</si>
  <si>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</si>
  <si>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</si>
  <si>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</si>
  <si>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</si>
  <si>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</si>
  <si>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</si>
  <si>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</si>
  <si>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</si>
  <si>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</si>
  <si>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</si>
  <si>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</si>
  <si>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</si>
  <si>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</si>
  <si>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</si>
  <si>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</si>
  <si>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</si>
  <si>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</si>
  <si>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</si>
  <si>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</si>
  <si>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</si>
  <si>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</si>
  <si>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</si>
  <si>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</si>
  <si>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</si>
  <si>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</si>
  <si>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</si>
  <si>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枕崎市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</si>
  <si>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</si>
  <si>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</si>
  <si>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</si>
  <si>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</si>
  <si>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</si>
  <si>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</si>
  <si>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</si>
  <si>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</si>
  <si>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</si>
  <si>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</si>
  <si>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</si>
  <si>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</si>
  <si>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</si>
  <si>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</si>
  <si>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</si>
  <si>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</si>
  <si>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については、100％以上で、類似団体と比較しても全般的に安定した状況が維持されているが、給水収益は人口減少に伴い年々減少していく傾向にあるので、健全な経営を維持していくため、料金体系の見直しとともに、経費の見直しを行うなど、無駄のない効率的な経営を図る必要がある。　　　　　　
③流動比率については、類似団体平均値を下回っており、今後も老朽施設の更新により流動資産の大部分を占める現金、預金は減少していく見通しである。
④企業債残高対給水収益比率については、企業債残高の減少に努めているが、類似団体平均値を上回っている。今後も給水収益の減少によりさらに率の上昇が見込まれることから、企業債借入額の抑制や原資となる料金体系の見直しを進めていく必要がある。　　　　　　　　
⑤料金回収率については100%を上回っており、費用を水道料金の収益で賄えている。　　　　　　　　　　　
⑥給水原価については、効率的な施設の運用による費用の縮減を図ることにより、安定した原価を維持しているが、有収水量の減少に伴って増加傾向にあり、今後も継続的に経営効率化を図っていく必要がある。　
⑦施設利用率については、類似団体平均値を下回っており、人口減少に伴う配水量の減により率は低下しているため、今後分母となる一日配水能力の見直しを行う必要がある。
⑧有収率については、平均値を上回っているものの、漏水が発見できず前年度と比較し低下している。今後も計画的に管路更新を進め、漏水調査により漏水箇所の早期発見に努める。</t>
    <phoneticPr fontId="4"/>
  </si>
  <si>
    <t>①有形固定資産減価償却率については、類似団体を上回り、傾向的には水道施設や管路などの資産の老朽化が徐々に進行している。今後も水道ビジョン（平成29年度策定）に基づく計画的な施設更新を進め、老朽化対策を図っていく必要がある。
②管路経年化率は類似団体を下回っているが、③管路更新率も類似団体を下回っている。管路更新が進んでおらず、管路の老朽化は進行する傾向にあり、今後も計画的に施設の更新を進めていく必要がある。</t>
    <phoneticPr fontId="4"/>
  </si>
  <si>
    <t>全般的に良好な経営を維持しているものの、施設や管路の老朽化に関わる計画的な更新事業の実施の必要性がある。資材や燃料等近年の物価高騰もあり、今後ますます投資額の増加が見込まれる。また、給水収益は年々減少していく傾向にあるため、水道ビジョンを基本とした経営戦略のもと、計画的な更新事業実施を行うとともに、経営の健全性を損なわないよう料金体系の見直しや人件費を含めた経常経費の削減、施設の効率的な運用を図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</si>
</sst>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1.2</c:v>
                </c:pt>
                <c:pt idx="1">
                  <c:v>0.54</c:v>
                </c:pt>
                <c:pt idx="2">
                  <c:v>0.33</c:v>
                </c:pt>
                <c:pt idx="3">
                  <c:v>0.39</c:v>
                </c:pt>
                <c:pt idx="4">
                  <c:v>0.38</c:v>
                </c:pt>
              </c:numCache>
            </c:numRef>
          </c:val>
          <c:extLst>
            <c:ext xmlns:c16="http://schemas.microsoft.com/office/drawing/2014/chart" uri="{C3380CC4-5D6E-409C-BE32-E72D297353CC}">
              <c16:uniqueId val="{00000000-C055-419E-89DE-F786BAC3360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C055-419E-89DE-F786BAC3360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57.11</c:v>
                </c:pt>
                <c:pt idx="1">
                  <c:v>56.48</c:v>
                </c:pt>
                <c:pt idx="2">
                  <c:v>55.35</c:v>
                </c:pt>
                <c:pt idx="3">
                  <c:v>54.41</c:v>
                </c:pt>
                <c:pt idx="4">
                  <c:v>54.13</c:v>
                </c:pt>
              </c:numCache>
            </c:numRef>
          </c:val>
          <c:extLst>
            <c:ext xmlns:c16="http://schemas.microsoft.com/office/drawing/2014/chart" uri="{C3380CC4-5D6E-409C-BE32-E72D297353CC}">
              <c16:uniqueId val="{00000000-6B67-4D3A-B820-3F58AB020CC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6B67-4D3A-B820-3F58AB020CC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90.9</c:v>
                </c:pt>
                <c:pt idx="1">
                  <c:v>91.45</c:v>
                </c:pt>
                <c:pt idx="2">
                  <c:v>91.51</c:v>
                </c:pt>
                <c:pt idx="3">
                  <c:v>90.76</c:v>
                </c:pt>
                <c:pt idx="4">
                  <c:v>89.96</c:v>
                </c:pt>
              </c:numCache>
            </c:numRef>
          </c:val>
          <c:extLst>
            <c:ext xmlns:c16="http://schemas.microsoft.com/office/drawing/2014/chart" uri="{C3380CC4-5D6E-409C-BE32-E72D297353CC}">
              <c16:uniqueId val="{00000000-F293-4505-B3EE-5E6821E41FD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F293-4505-B3EE-5E6821E41FD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116.62</c:v>
                </c:pt>
                <c:pt idx="1">
                  <c:v>117.31</c:v>
                </c:pt>
                <c:pt idx="2">
                  <c:v>115.03</c:v>
                </c:pt>
                <c:pt idx="3">
                  <c:v>111.78</c:v>
                </c:pt>
                <c:pt idx="4">
                  <c:v>115.45</c:v>
                </c:pt>
              </c:numCache>
            </c:numRef>
          </c:val>
          <c:extLst>
            <c:ext xmlns:c16="http://schemas.microsoft.com/office/drawing/2014/chart" uri="{C3380CC4-5D6E-409C-BE32-E72D297353CC}">
              <c16:uniqueId val="{00000000-FE12-4ED4-BE6C-77D09272092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FE12-4ED4-BE6C-77D09272092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58</c:v>
                </c:pt>
                <c:pt idx="1">
                  <c:v>58.89</c:v>
                </c:pt>
                <c:pt idx="2">
                  <c:v>56.31</c:v>
                </c:pt>
                <c:pt idx="3">
                  <c:v>56.97</c:v>
                </c:pt>
                <c:pt idx="4">
                  <c:v>58.11</c:v>
                </c:pt>
              </c:numCache>
            </c:numRef>
          </c:val>
          <c:extLst>
            <c:ext xmlns:c16="http://schemas.microsoft.com/office/drawing/2014/chart" uri="{C3380CC4-5D6E-409C-BE32-E72D297353CC}">
              <c16:uniqueId val="{00000000-6780-487C-BBEC-22C0B775847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6780-487C-BBEC-22C0B775847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13.91</c:v>
                </c:pt>
                <c:pt idx="1">
                  <c:v>13.87</c:v>
                </c:pt>
                <c:pt idx="2">
                  <c:v>15.53</c:v>
                </c:pt>
                <c:pt idx="3">
                  <c:v>15.24</c:v>
                </c:pt>
                <c:pt idx="4">
                  <c:v>20.329999999999998</c:v>
                </c:pt>
              </c:numCache>
            </c:numRef>
          </c:val>
          <c:extLst>
            <c:ext xmlns:c16="http://schemas.microsoft.com/office/drawing/2014/chart" uri="{C3380CC4-5D6E-409C-BE32-E72D297353CC}">
              <c16:uniqueId val="{00000000-CDA3-49B7-9CB4-98668C5099A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CDA3-49B7-9CB4-98668C5099A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F0-40B1-9890-D597D6644D0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FDF0-40B1-9890-D597D6644D0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451.45</c:v>
                </c:pt>
                <c:pt idx="1">
                  <c:v>495.45</c:v>
                </c:pt>
                <c:pt idx="2">
                  <c:v>349.05</c:v>
                </c:pt>
                <c:pt idx="3">
                  <c:v>323.29000000000002</c:v>
                </c:pt>
                <c:pt idx="4">
                  <c:v>329.32</c:v>
                </c:pt>
              </c:numCache>
            </c:numRef>
          </c:val>
          <c:extLst>
            <c:ext xmlns:c16="http://schemas.microsoft.com/office/drawing/2014/chart" uri="{C3380CC4-5D6E-409C-BE32-E72D297353CC}">
              <c16:uniqueId val="{00000000-5A27-4EBB-A3EB-B6457EEFF22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5A27-4EBB-A3EB-B6457EEFF22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474.58</c:v>
                </c:pt>
                <c:pt idx="1">
                  <c:v>481.94</c:v>
                </c:pt>
                <c:pt idx="2">
                  <c:v>484.1</c:v>
                </c:pt>
                <c:pt idx="3">
                  <c:v>466.04</c:v>
                </c:pt>
                <c:pt idx="4">
                  <c:v>439.77</c:v>
                </c:pt>
              </c:numCache>
            </c:numRef>
          </c:val>
          <c:extLst>
            <c:ext xmlns:c16="http://schemas.microsoft.com/office/drawing/2014/chart" uri="{C3380CC4-5D6E-409C-BE32-E72D297353CC}">
              <c16:uniqueId val="{00000000-F41B-4268-BF87-5CDBC839BD0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F41B-4268-BF87-5CDBC839BD0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113.31</c:v>
                </c:pt>
                <c:pt idx="1">
                  <c:v>113.75</c:v>
                </c:pt>
                <c:pt idx="2">
                  <c:v>111.93</c:v>
                </c:pt>
                <c:pt idx="3">
                  <c:v>108.6</c:v>
                </c:pt>
                <c:pt idx="4">
                  <c:v>111.39</c:v>
                </c:pt>
              </c:numCache>
            </c:numRef>
          </c:val>
          <c:extLst>
            <c:ext xmlns:c16="http://schemas.microsoft.com/office/drawing/2014/chart" uri="{C3380CC4-5D6E-409C-BE32-E72D297353CC}">
              <c16:uniqueId val="{00000000-61BB-427D-9FD3-F8ACD74AA91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61BB-427D-9FD3-F8ACD74AA91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141.93</c:v>
                </c:pt>
                <c:pt idx="1">
                  <c:v>141.79</c:v>
                </c:pt>
                <c:pt idx="2">
                  <c:v>144.37</c:v>
                </c:pt>
                <c:pt idx="3">
                  <c:v>149.25</c:v>
                </c:pt>
                <c:pt idx="4">
                  <c:v>146.44</c:v>
                </c:pt>
              </c:numCache>
            </c:numRef>
          </c:val>
          <c:extLst>
            <c:ext xmlns:c16="http://schemas.microsoft.com/office/drawing/2014/chart" uri="{C3380CC4-5D6E-409C-BE32-E72D297353CC}">
              <c16:uniqueId val="{00000000-D447-4377-BD9B-24A52BD4D1D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D447-4377-BD9B-24A52BD4D1D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鹿児島県　枕崎市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19235</v>
      </c>
      <c r="AM8" s="65"/>
      <c r="AN8" s="65"/>
      <c r="AO8" s="65"/>
      <c r="AP8" s="65"/>
      <c r="AQ8" s="65"/>
      <c r="AR8" s="65"/>
      <c r="AS8" s="65"/>
      <c r="AT8" s="36">
        <f>データ!$S$6</f>
        <v>74.78</v>
      </c>
      <c r="AU8" s="37"/>
      <c r="AV8" s="37"/>
      <c r="AW8" s="37"/>
      <c r="AX8" s="37"/>
      <c r="AY8" s="37"/>
      <c r="AZ8" s="37"/>
      <c r="BA8" s="37"/>
      <c r="BB8" s="54">
        <f>データ!$T$6</f>
        <v>257.22000000000003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57.89</v>
      </c>
      <c r="J10" s="37"/>
      <c r="K10" s="37"/>
      <c r="L10" s="37"/>
      <c r="M10" s="37"/>
      <c r="N10" s="37"/>
      <c r="O10" s="64"/>
      <c r="P10" s="54">
        <f>データ!$P$6</f>
        <v>86.1</v>
      </c>
      <c r="Q10" s="54"/>
      <c r="R10" s="54"/>
      <c r="S10" s="54"/>
      <c r="T10" s="54"/>
      <c r="U10" s="54"/>
      <c r="V10" s="54"/>
      <c r="W10" s="65">
        <f>データ!$Q$6</f>
        <v>2695</v>
      </c>
      <c r="X10" s="65"/>
      <c r="Y10" s="65"/>
      <c r="Z10" s="65"/>
      <c r="AA10" s="65"/>
      <c r="AB10" s="65"/>
      <c r="AC10" s="65"/>
      <c r="AD10" s="2"/>
      <c r="AE10" s="2"/>
      <c r="AF10" s="2"/>
      <c r="AG10" s="2"/>
      <c r="AH10" s="2"/>
      <c r="AI10" s="2"/>
      <c r="AJ10" s="2"/>
      <c r="AK10" s="2"/>
      <c r="AL10" s="65">
        <f>データ!$U$6</f>
        <v>16410</v>
      </c>
      <c r="AM10" s="65"/>
      <c r="AN10" s="65"/>
      <c r="AO10" s="65"/>
      <c r="AP10" s="65"/>
      <c r="AQ10" s="65"/>
      <c r="AR10" s="65"/>
      <c r="AS10" s="65"/>
      <c r="AT10" s="36">
        <f>データ!$V$6</f>
        <v>38.159999999999997</v>
      </c>
      <c r="AU10" s="37"/>
      <c r="AV10" s="37"/>
      <c r="AW10" s="37"/>
      <c r="AX10" s="37"/>
      <c r="AY10" s="37"/>
      <c r="AZ10" s="37"/>
      <c r="BA10" s="37"/>
      <c r="BB10" s="54">
        <f>データ!$W$6</f>
        <v>430.03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LtQnHCZy6044HegBTj/3SZMhSwk5PDHqangyxY+wY+l5XRxnE76pyqgMiOVOQIzCvXfUq7xkfHuDMipgkejdnw==" saltValue="TMxhrorzMChOTbJSw+ht1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462047</v>
      </c>
      <c r="D6" s="20">
        <f t="shared" si="3"/>
        <v>46</v>
      </c>
      <c r="E6" s="20">
        <f t="shared" si="3"/>
        <v>1</v>
      </c>
      <c r="F6" s="20">
        <f t="shared" si="3"/>
        <v>0</v>
      </c>
      <c r="G6" s="20">
        <f t="shared" si="3"/>
        <v>1</v>
      </c>
      <c r="H6" s="20" t="str">
        <f t="shared" si="3"/>
        <v>鹿児島県　枕崎市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57.89</v>
      </c>
      <c r="P6" s="21">
        <f t="shared" si="3"/>
        <v>86.1</v>
      </c>
      <c r="Q6" s="21">
        <f t="shared" si="3"/>
        <v>2695</v>
      </c>
      <c r="R6" s="21">
        <f t="shared" si="3"/>
        <v>19235</v>
      </c>
      <c r="S6" s="21">
        <f t="shared" si="3"/>
        <v>74.78</v>
      </c>
      <c r="T6" s="21">
        <f t="shared" si="3"/>
        <v>257.22000000000003</v>
      </c>
      <c r="U6" s="21">
        <f t="shared" si="3"/>
        <v>16410</v>
      </c>
      <c r="V6" s="21">
        <f t="shared" si="3"/>
        <v>38.159999999999997</v>
      </c>
      <c r="W6" s="21">
        <f t="shared" si="3"/>
        <v>430.03</v>
      </c>
      <c r="X6" s="22">
        <f>IF(X7="",NA(),X7)</f>
        <v>116.62</v>
      </c>
      <c r="Y6" s="22">
        <f t="shared" ref="Y6:AG6" si="4">IF(Y7="",NA(),Y7)</f>
        <v>117.31</v>
      </c>
      <c r="Z6" s="22">
        <f t="shared" si="4"/>
        <v>115.03</v>
      </c>
      <c r="AA6" s="22">
        <f t="shared" si="4"/>
        <v>111.78</v>
      </c>
      <c r="AB6" s="22">
        <f t="shared" si="4"/>
        <v>115.45</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451.45</v>
      </c>
      <c r="AU6" s="22">
        <f t="shared" ref="AU6:BC6" si="6">IF(AU7="",NA(),AU7)</f>
        <v>495.45</v>
      </c>
      <c r="AV6" s="22">
        <f t="shared" si="6"/>
        <v>349.05</v>
      </c>
      <c r="AW6" s="22">
        <f t="shared" si="6"/>
        <v>323.29000000000002</v>
      </c>
      <c r="AX6" s="22">
        <f t="shared" si="6"/>
        <v>329.32</v>
      </c>
      <c r="AY6" s="22">
        <f t="shared" si="6"/>
        <v>379.08</v>
      </c>
      <c r="AZ6" s="22">
        <f t="shared" si="6"/>
        <v>367.55</v>
      </c>
      <c r="BA6" s="22">
        <f t="shared" si="6"/>
        <v>378.56</v>
      </c>
      <c r="BB6" s="22">
        <f t="shared" si="6"/>
        <v>364.46</v>
      </c>
      <c r="BC6" s="22">
        <f t="shared" si="6"/>
        <v>338.89</v>
      </c>
      <c r="BD6" s="21" t="str">
        <f>IF(BD7="","",IF(BD7="-","【-】","【"&amp;SUBSTITUTE(TEXT(BD7,"#,##0.00"),"-","△")&amp;"】"))</f>
        <v>【243.36】</v>
      </c>
      <c r="BE6" s="22">
        <f>IF(BE7="",NA(),BE7)</f>
        <v>474.58</v>
      </c>
      <c r="BF6" s="22">
        <f t="shared" ref="BF6:BN6" si="7">IF(BF7="",NA(),BF7)</f>
        <v>481.94</v>
      </c>
      <c r="BG6" s="22">
        <f t="shared" si="7"/>
        <v>484.1</v>
      </c>
      <c r="BH6" s="22">
        <f t="shared" si="7"/>
        <v>466.04</v>
      </c>
      <c r="BI6" s="22">
        <f t="shared" si="7"/>
        <v>439.77</v>
      </c>
      <c r="BJ6" s="22">
        <f t="shared" si="7"/>
        <v>398.98</v>
      </c>
      <c r="BK6" s="22">
        <f t="shared" si="7"/>
        <v>418.68</v>
      </c>
      <c r="BL6" s="22">
        <f t="shared" si="7"/>
        <v>395.68</v>
      </c>
      <c r="BM6" s="22">
        <f t="shared" si="7"/>
        <v>403.72</v>
      </c>
      <c r="BN6" s="22">
        <f t="shared" si="7"/>
        <v>400.21</v>
      </c>
      <c r="BO6" s="21" t="str">
        <f>IF(BO7="","",IF(BO7="-","【-】","【"&amp;SUBSTITUTE(TEXT(BO7,"#,##0.00"),"-","△")&amp;"】"))</f>
        <v>【265.93】</v>
      </c>
      <c r="BP6" s="22">
        <f>IF(BP7="",NA(),BP7)</f>
        <v>113.31</v>
      </c>
      <c r="BQ6" s="22">
        <f t="shared" ref="BQ6:BY6" si="8">IF(BQ7="",NA(),BQ7)</f>
        <v>113.75</v>
      </c>
      <c r="BR6" s="22">
        <f t="shared" si="8"/>
        <v>111.93</v>
      </c>
      <c r="BS6" s="22">
        <f t="shared" si="8"/>
        <v>108.6</v>
      </c>
      <c r="BT6" s="22">
        <f t="shared" si="8"/>
        <v>111.39</v>
      </c>
      <c r="BU6" s="22">
        <f t="shared" si="8"/>
        <v>98.64</v>
      </c>
      <c r="BV6" s="22">
        <f t="shared" si="8"/>
        <v>94.78</v>
      </c>
      <c r="BW6" s="22">
        <f t="shared" si="8"/>
        <v>97.59</v>
      </c>
      <c r="BX6" s="22">
        <f t="shared" si="8"/>
        <v>92.17</v>
      </c>
      <c r="BY6" s="22">
        <f t="shared" si="8"/>
        <v>92.83</v>
      </c>
      <c r="BZ6" s="21" t="str">
        <f>IF(BZ7="","",IF(BZ7="-","【-】","【"&amp;SUBSTITUTE(TEXT(BZ7,"#,##0.00"),"-","△")&amp;"】"))</f>
        <v>【97.82】</v>
      </c>
      <c r="CA6" s="22">
        <f>IF(CA7="",NA(),CA7)</f>
        <v>141.93</v>
      </c>
      <c r="CB6" s="22">
        <f t="shared" ref="CB6:CJ6" si="9">IF(CB7="",NA(),CB7)</f>
        <v>141.79</v>
      </c>
      <c r="CC6" s="22">
        <f t="shared" si="9"/>
        <v>144.37</v>
      </c>
      <c r="CD6" s="22">
        <f t="shared" si="9"/>
        <v>149.25</v>
      </c>
      <c r="CE6" s="22">
        <f t="shared" si="9"/>
        <v>146.44</v>
      </c>
      <c r="CF6" s="22">
        <f t="shared" si="9"/>
        <v>178.92</v>
      </c>
      <c r="CG6" s="22">
        <f t="shared" si="9"/>
        <v>181.3</v>
      </c>
      <c r="CH6" s="22">
        <f t="shared" si="9"/>
        <v>181.71</v>
      </c>
      <c r="CI6" s="22">
        <f t="shared" si="9"/>
        <v>188.51</v>
      </c>
      <c r="CJ6" s="22">
        <f t="shared" si="9"/>
        <v>189.43</v>
      </c>
      <c r="CK6" s="21" t="str">
        <f>IF(CK7="","",IF(CK7="-","【-】","【"&amp;SUBSTITUTE(TEXT(CK7,"#,##0.00"),"-","△")&amp;"】"))</f>
        <v>【177.56】</v>
      </c>
      <c r="CL6" s="22">
        <f>IF(CL7="",NA(),CL7)</f>
        <v>57.11</v>
      </c>
      <c r="CM6" s="22">
        <f t="shared" ref="CM6:CU6" si="10">IF(CM7="",NA(),CM7)</f>
        <v>56.48</v>
      </c>
      <c r="CN6" s="22">
        <f t="shared" si="10"/>
        <v>55.35</v>
      </c>
      <c r="CO6" s="22">
        <f t="shared" si="10"/>
        <v>54.41</v>
      </c>
      <c r="CP6" s="22">
        <f t="shared" si="10"/>
        <v>54.13</v>
      </c>
      <c r="CQ6" s="22">
        <f t="shared" si="10"/>
        <v>55.14</v>
      </c>
      <c r="CR6" s="22">
        <f t="shared" si="10"/>
        <v>55.89</v>
      </c>
      <c r="CS6" s="22">
        <f t="shared" si="10"/>
        <v>55.72</v>
      </c>
      <c r="CT6" s="22">
        <f t="shared" si="10"/>
        <v>55.31</v>
      </c>
      <c r="CU6" s="22">
        <f t="shared" si="10"/>
        <v>55.14</v>
      </c>
      <c r="CV6" s="21" t="str">
        <f>IF(CV7="","",IF(CV7="-","【-】","【"&amp;SUBSTITUTE(TEXT(CV7,"#,##0.00"),"-","△")&amp;"】"))</f>
        <v>【59.81】</v>
      </c>
      <c r="CW6" s="22">
        <f>IF(CW7="",NA(),CW7)</f>
        <v>90.9</v>
      </c>
      <c r="CX6" s="22">
        <f t="shared" ref="CX6:DF6" si="11">IF(CX7="",NA(),CX7)</f>
        <v>91.45</v>
      </c>
      <c r="CY6" s="22">
        <f t="shared" si="11"/>
        <v>91.51</v>
      </c>
      <c r="CZ6" s="22">
        <f t="shared" si="11"/>
        <v>90.76</v>
      </c>
      <c r="DA6" s="22">
        <f t="shared" si="11"/>
        <v>89.96</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58</v>
      </c>
      <c r="DI6" s="22">
        <f t="shared" ref="DI6:DQ6" si="12">IF(DI7="",NA(),DI7)</f>
        <v>58.89</v>
      </c>
      <c r="DJ6" s="22">
        <f t="shared" si="12"/>
        <v>56.31</v>
      </c>
      <c r="DK6" s="22">
        <f t="shared" si="12"/>
        <v>56.97</v>
      </c>
      <c r="DL6" s="22">
        <f t="shared" si="12"/>
        <v>58.11</v>
      </c>
      <c r="DM6" s="22">
        <f t="shared" si="12"/>
        <v>49.92</v>
      </c>
      <c r="DN6" s="22">
        <f t="shared" si="12"/>
        <v>50.63</v>
      </c>
      <c r="DO6" s="22">
        <f t="shared" si="12"/>
        <v>51.29</v>
      </c>
      <c r="DP6" s="22">
        <f t="shared" si="12"/>
        <v>52.2</v>
      </c>
      <c r="DQ6" s="22">
        <f t="shared" si="12"/>
        <v>52.7</v>
      </c>
      <c r="DR6" s="21" t="str">
        <f>IF(DR7="","",IF(DR7="-","【-】","【"&amp;SUBSTITUTE(TEXT(DR7,"#,##0.00"),"-","△")&amp;"】"))</f>
        <v>【52.02】</v>
      </c>
      <c r="DS6" s="22">
        <f>IF(DS7="",NA(),DS7)</f>
        <v>13.91</v>
      </c>
      <c r="DT6" s="22">
        <f t="shared" ref="DT6:EB6" si="13">IF(DT7="",NA(),DT7)</f>
        <v>13.87</v>
      </c>
      <c r="DU6" s="22">
        <f t="shared" si="13"/>
        <v>15.53</v>
      </c>
      <c r="DV6" s="22">
        <f t="shared" si="13"/>
        <v>15.24</v>
      </c>
      <c r="DW6" s="22">
        <f t="shared" si="13"/>
        <v>20.329999999999998</v>
      </c>
      <c r="DX6" s="22">
        <f t="shared" si="13"/>
        <v>16.88</v>
      </c>
      <c r="DY6" s="22">
        <f t="shared" si="13"/>
        <v>18.28</v>
      </c>
      <c r="DZ6" s="22">
        <f t="shared" si="13"/>
        <v>19.61</v>
      </c>
      <c r="EA6" s="22">
        <f t="shared" si="13"/>
        <v>20.73</v>
      </c>
      <c r="EB6" s="22">
        <f t="shared" si="13"/>
        <v>22.86</v>
      </c>
      <c r="EC6" s="21" t="str">
        <f>IF(EC7="","",IF(EC7="-","【-】","【"&amp;SUBSTITUTE(TEXT(EC7,"#,##0.00"),"-","△")&amp;"】"))</f>
        <v>【25.37】</v>
      </c>
      <c r="ED6" s="22">
        <f>IF(ED7="",NA(),ED7)</f>
        <v>1.2</v>
      </c>
      <c r="EE6" s="22">
        <f t="shared" ref="EE6:EM6" si="14">IF(EE7="",NA(),EE7)</f>
        <v>0.54</v>
      </c>
      <c r="EF6" s="22">
        <f t="shared" si="14"/>
        <v>0.33</v>
      </c>
      <c r="EG6" s="22">
        <f t="shared" si="14"/>
        <v>0.39</v>
      </c>
      <c r="EH6" s="22">
        <f t="shared" si="14"/>
        <v>0.38</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462047</v>
      </c>
      <c r="D7" s="24">
        <v>46</v>
      </c>
      <c r="E7" s="24">
        <v>1</v>
      </c>
      <c r="F7" s="24">
        <v>0</v>
      </c>
      <c r="G7" s="24">
        <v>1</v>
      </c>
      <c r="H7" s="24" t="s">
        <v>93</v>
      </c>
      <c r="I7" s="24" t="s">
        <v>94</v>
      </c>
      <c r="J7" s="24" t="s">
        <v>95</v>
      </c>
      <c r="K7" s="24" t="s">
        <v>96</v>
      </c>
      <c r="L7" s="24" t="s">
        <v>97</v>
      </c>
      <c r="M7" s="24" t="s">
        <v>98</v>
      </c>
      <c r="N7" s="25" t="s">
        <v>99</v>
      </c>
      <c r="O7" s="25">
        <v>57.89</v>
      </c>
      <c r="P7" s="25">
        <v>86.1</v>
      </c>
      <c r="Q7" s="25">
        <v>2695</v>
      </c>
      <c r="R7" s="25">
        <v>19235</v>
      </c>
      <c r="S7" s="25">
        <v>74.78</v>
      </c>
      <c r="T7" s="25">
        <v>257.22000000000003</v>
      </c>
      <c r="U7" s="25">
        <v>16410</v>
      </c>
      <c r="V7" s="25">
        <v>38.159999999999997</v>
      </c>
      <c r="W7" s="25">
        <v>430.03</v>
      </c>
      <c r="X7" s="25">
        <v>116.62</v>
      </c>
      <c r="Y7" s="25">
        <v>117.31</v>
      </c>
      <c r="Z7" s="25">
        <v>115.03</v>
      </c>
      <c r="AA7" s="25">
        <v>111.78</v>
      </c>
      <c r="AB7" s="25">
        <v>115.45</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451.45</v>
      </c>
      <c r="AU7" s="25">
        <v>495.45</v>
      </c>
      <c r="AV7" s="25">
        <v>349.05</v>
      </c>
      <c r="AW7" s="25">
        <v>323.29000000000002</v>
      </c>
      <c r="AX7" s="25">
        <v>329.32</v>
      </c>
      <c r="AY7" s="25">
        <v>379.08</v>
      </c>
      <c r="AZ7" s="25">
        <v>367.55</v>
      </c>
      <c r="BA7" s="25">
        <v>378.56</v>
      </c>
      <c r="BB7" s="25">
        <v>364.46</v>
      </c>
      <c r="BC7" s="25">
        <v>338.89</v>
      </c>
      <c r="BD7" s="25">
        <v>243.36</v>
      </c>
      <c r="BE7" s="25">
        <v>474.58</v>
      </c>
      <c r="BF7" s="25">
        <v>481.94</v>
      </c>
      <c r="BG7" s="25">
        <v>484.1</v>
      </c>
      <c r="BH7" s="25">
        <v>466.04</v>
      </c>
      <c r="BI7" s="25">
        <v>439.77</v>
      </c>
      <c r="BJ7" s="25">
        <v>398.98</v>
      </c>
      <c r="BK7" s="25">
        <v>418.68</v>
      </c>
      <c r="BL7" s="25">
        <v>395.68</v>
      </c>
      <c r="BM7" s="25">
        <v>403.72</v>
      </c>
      <c r="BN7" s="25">
        <v>400.21</v>
      </c>
      <c r="BO7" s="25">
        <v>265.93</v>
      </c>
      <c r="BP7" s="25">
        <v>113.31</v>
      </c>
      <c r="BQ7" s="25">
        <v>113.75</v>
      </c>
      <c r="BR7" s="25">
        <v>111.93</v>
      </c>
      <c r="BS7" s="25">
        <v>108.6</v>
      </c>
      <c r="BT7" s="25">
        <v>111.39</v>
      </c>
      <c r="BU7" s="25">
        <v>98.64</v>
      </c>
      <c r="BV7" s="25">
        <v>94.78</v>
      </c>
      <c r="BW7" s="25">
        <v>97.59</v>
      </c>
      <c r="BX7" s="25">
        <v>92.17</v>
      </c>
      <c r="BY7" s="25">
        <v>92.83</v>
      </c>
      <c r="BZ7" s="25">
        <v>97.82</v>
      </c>
      <c r="CA7" s="25">
        <v>141.93</v>
      </c>
      <c r="CB7" s="25">
        <v>141.79</v>
      </c>
      <c r="CC7" s="25">
        <v>144.37</v>
      </c>
      <c r="CD7" s="25">
        <v>149.25</v>
      </c>
      <c r="CE7" s="25">
        <v>146.44</v>
      </c>
      <c r="CF7" s="25">
        <v>178.92</v>
      </c>
      <c r="CG7" s="25">
        <v>181.3</v>
      </c>
      <c r="CH7" s="25">
        <v>181.71</v>
      </c>
      <c r="CI7" s="25">
        <v>188.51</v>
      </c>
      <c r="CJ7" s="25">
        <v>189.43</v>
      </c>
      <c r="CK7" s="25">
        <v>177.56</v>
      </c>
      <c r="CL7" s="25">
        <v>57.11</v>
      </c>
      <c r="CM7" s="25">
        <v>56.48</v>
      </c>
      <c r="CN7" s="25">
        <v>55.35</v>
      </c>
      <c r="CO7" s="25">
        <v>54.41</v>
      </c>
      <c r="CP7" s="25">
        <v>54.13</v>
      </c>
      <c r="CQ7" s="25">
        <v>55.14</v>
      </c>
      <c r="CR7" s="25">
        <v>55.89</v>
      </c>
      <c r="CS7" s="25">
        <v>55.72</v>
      </c>
      <c r="CT7" s="25">
        <v>55.31</v>
      </c>
      <c r="CU7" s="25">
        <v>55.14</v>
      </c>
      <c r="CV7" s="25">
        <v>59.81</v>
      </c>
      <c r="CW7" s="25">
        <v>90.9</v>
      </c>
      <c r="CX7" s="25">
        <v>91.45</v>
      </c>
      <c r="CY7" s="25">
        <v>91.51</v>
      </c>
      <c r="CZ7" s="25">
        <v>90.76</v>
      </c>
      <c r="DA7" s="25">
        <v>89.96</v>
      </c>
      <c r="DB7" s="25">
        <v>81.39</v>
      </c>
      <c r="DC7" s="25">
        <v>81.27</v>
      </c>
      <c r="DD7" s="25">
        <v>81.260000000000005</v>
      </c>
      <c r="DE7" s="25">
        <v>80.36</v>
      </c>
      <c r="DF7" s="25">
        <v>80.13</v>
      </c>
      <c r="DG7" s="25">
        <v>89.42</v>
      </c>
      <c r="DH7" s="25">
        <v>58</v>
      </c>
      <c r="DI7" s="25">
        <v>58.89</v>
      </c>
      <c r="DJ7" s="25">
        <v>56.31</v>
      </c>
      <c r="DK7" s="25">
        <v>56.97</v>
      </c>
      <c r="DL7" s="25">
        <v>58.11</v>
      </c>
      <c r="DM7" s="25">
        <v>49.92</v>
      </c>
      <c r="DN7" s="25">
        <v>50.63</v>
      </c>
      <c r="DO7" s="25">
        <v>51.29</v>
      </c>
      <c r="DP7" s="25">
        <v>52.2</v>
      </c>
      <c r="DQ7" s="25">
        <v>52.7</v>
      </c>
      <c r="DR7" s="25">
        <v>52.02</v>
      </c>
      <c r="DS7" s="25">
        <v>13.91</v>
      </c>
      <c r="DT7" s="25">
        <v>13.87</v>
      </c>
      <c r="DU7" s="25">
        <v>15.53</v>
      </c>
      <c r="DV7" s="25">
        <v>15.24</v>
      </c>
      <c r="DW7" s="25">
        <v>20.329999999999998</v>
      </c>
      <c r="DX7" s="25">
        <v>16.88</v>
      </c>
      <c r="DY7" s="25">
        <v>18.28</v>
      </c>
      <c r="DZ7" s="25">
        <v>19.61</v>
      </c>
      <c r="EA7" s="25">
        <v>20.73</v>
      </c>
      <c r="EB7" s="25">
        <v>22.86</v>
      </c>
      <c r="EC7" s="25">
        <v>25.37</v>
      </c>
      <c r="ED7" s="25">
        <v>1.2</v>
      </c>
      <c r="EE7" s="25">
        <v>0.54</v>
      </c>
      <c r="EF7" s="25">
        <v>0.33</v>
      </c>
      <c r="EG7" s="25">
        <v>0.39</v>
      </c>
      <c r="EH7" s="25">
        <v>0.38</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2025-02-12T11:52:00Z</cp:lastPrinted>
  <dcterms:created xsi:type="dcterms:W3CDTF">2025-01-24T06:56:17Z</dcterms:created>
  <dcterms:modified xsi:type="dcterms:W3CDTF">2025-02-25T01:21:58Z</dcterms:modified>
  <cp:category/>
</cp:coreProperties>
</file>