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2 鹿屋市（済）○\"/>
    </mc:Choice>
  </mc:AlternateContent>
  <xr:revisionPtr revIDLastSave="0" documentId="13_ncr:1_{0D9831DF-C34C-40D8-954C-03C4365B4F50}" xr6:coauthVersionLast="36" xr6:coauthVersionMax="47" xr10:uidLastSave="{00000000-0000-0000-0000-000000000000}"/>
  <workbookProtection workbookAlgorithmName="SHA-512" workbookHashValue="npnbeUwOm4q+UXMV7IwBWUwkg+g9FPlMFHadQAOFal/O3Lemp/YJKsAKCL9LLEfw+8ac9EOBdeq824ol6p0OGA==" workbookSaltValue="Qx/IA+P/2CZqbbofZHIrWA=="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BB10" i="4"/>
  <c r="AT10" i="4"/>
  <c r="AL10" i="4"/>
  <c r="W10" i="4"/>
  <c r="I10" i="4"/>
  <c r="BB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<sst xmlns="http://schemas.openxmlformats.org/spreadsheetml/2006/main" count="228" uniqueCount="113">
  <si>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</si>
  <si>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</si>
  <si>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</si>
  <si>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</si>
  <si>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</si>
  <si>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</si>
  <si>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</si>
  <si>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</si>
  <si>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</si>
  <si>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</si>
  <si>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</si>
  <si>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</si>
  <si>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</si>
  <si>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</si>
  <si>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</si>
  <si>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</si>
  <si>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</si>
  <si>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</si>
  <si>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</si>
  <si>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</si>
  <si>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</si>
  <si>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</si>
  <si>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</si>
  <si>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</si>
  <si>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</si>
  <si>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</si>
  <si>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</si>
  <si>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</si>
  <si>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</si>
  <si>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</si>
  <si>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</si>
  <si>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</si>
  <si>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</si>
  <si>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</si>
  <si>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</si>
  <si>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</si>
  <si>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</si>
  <si>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</si>
  <si>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</si>
  <si>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</si>
  <si>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</si>
  <si>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</si>
  <si>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</si>
  <si>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</si>
  <si>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</si>
  <si>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</si>
  <si>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</si>
  <si>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</si>
  <si>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</si>
  <si>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</si>
  <si>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</si>
  <si>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</si>
  <si>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</si>
  <si>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</si>
  <si>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</si>
  <si>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</si>
  <si>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</si>
  <si>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</si>
  <si>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</si>
  <si>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</si>
  <si>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</si>
  <si>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</si>
  <si>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</si>
  <si>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</si>
  <si>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</si>
  <si>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</si>
  <si>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</si>
  <si>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</si>
  <si>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</si>
  <si>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</si>
  <si>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</si>
  <si>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</si>
  <si>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</si>
  <si>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</si>
  <si>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</si>
  <si>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</si>
  <si>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</si>
  <si>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</si>
  <si>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</si>
  <si>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</si>
  <si>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</si>
  <si>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</si>
  <si>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</si>
  <si>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</si>
  <si>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</si>
  <si>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</si>
  <si>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</si>
  <si>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</si>
  <si>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</si>
  <si>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</si>
  <si>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</si>
  <si>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</si>
  <si>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</si>
  <si>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</si>
  <si>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</si>
  <si>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</si>
  <si>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</si>
  <si>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</si>
  <si>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</si>
  <si>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</si>
  <si>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</si>
  <si>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</si>
  <si>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</si>
  <si>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</si>
  <si>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</si>
  <si>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</si>
  <si>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</si>
  <si>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</si>
  <si>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</si>
  <si>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</si>
  <si>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類似団体平均値と同様、高い数値で推移しているため、老朽化が進行している状況は変わらない。
②管路経年化率
　管路全体に占める法定耐用年数を経過している管路が、類似団体平均値と同様、年々上昇傾向にあり、老朽化が進行している状況にある。
③管路更新率
　類似団体平均値より低い水準で推移しており管路更新が進んでいない状況であるが、水道事業ビジョン等に基づいて、一定程度の事業量を確保しつつ計画的な更新を実施していく必要がある。</t>
    <phoneticPr fontId="4"/>
  </si>
  <si>
    <t>　今後、水需要の低迷により収益が減少することが見込まれる中で、老朽化した施設の更新や耐震化に対する必要投資額が増大しており、厳しい経営が予測されることから、経営基盤の強化と財政マネジメントを確立するため、令和６年度に鹿屋市水道事業ビジョン（経営戦略）改訂版を策定しているところである。
　また、水道事業施設規模適正化計画に基づき、中長期的な視点での施設統廃合による配水区域の再編等を実施しているところであり、計画的かつ効率的に、老朽化した施設及び管路の更新に取り組むこととする。</t>
    <rPh sb="1" eb="3">
      <t>コンゴ</t>
    </rPh>
    <rPh sb="4" eb="7">
      <t>ミズジュヨウ</t>
    </rPh>
    <rPh sb="8" eb="10">
      <t>テイメイ</t>
    </rPh>
    <rPh sb="23" eb="25">
      <t>ミコ</t>
    </rPh>
    <rPh sb="28" eb="29">
      <t>ナカ</t>
    </rPh>
    <rPh sb="31" eb="34">
      <t>ロウキュウカ</t>
    </rPh>
    <rPh sb="36" eb="38">
      <t>シセツ</t>
    </rPh>
    <rPh sb="39" eb="41">
      <t>コウシン</t>
    </rPh>
    <rPh sb="42" eb="45">
      <t>タイシンカ</t>
    </rPh>
    <rPh sb="46" eb="47">
      <t>タイ</t>
    </rPh>
    <rPh sb="49" eb="54">
      <t>ヒツヨウトウシガク</t>
    </rPh>
    <rPh sb="55" eb="57">
      <t>ゾウダイ</t>
    </rPh>
    <rPh sb="62" eb="63">
      <t>キビ</t>
    </rPh>
    <rPh sb="65" eb="67">
      <t>ケイエイ</t>
    </rPh>
    <rPh sb="68" eb="70">
      <t>ヨソク</t>
    </rPh>
    <rPh sb="102" eb="104">
      <t>レイワ</t>
    </rPh>
    <rPh sb="105" eb="107">
      <t>ネンド</t>
    </rPh>
    <rPh sb="108" eb="111">
      <t>カノヤシ</t>
    </rPh>
    <rPh sb="125" eb="128">
      <t>カイテイバン</t>
    </rPh>
    <rPh sb="129" eb="131">
      <t>サクテイ</t>
    </rPh>
    <phoneticPr fontId="4"/>
  </si>
  <si>
    <r>
      <t>①経常収支比率
　事業の主な財源となる給水収益については</t>
    </r>
    <r>
      <rPr>
        <sz val="8"/>
        <rFont val="ＭＳ ゴシック"/>
        <family val="3"/>
        <charset val="128"/>
      </rPr>
      <t>、</t>
    </r>
    <r>
      <rPr>
        <sz val="8"/>
        <color theme="1"/>
        <rFont val="ＭＳ ゴシック"/>
        <family val="3"/>
        <charset val="128"/>
      </rPr>
      <t>人口減少や水需要の減少により前年度と比較し減少した。
　今後においても人口減少や節水型社会による給水収益の減少が見込まれることから、現在の水準を維持するためには更なる経常費用の削減に努め、水道料金の改定も検討していく。
③流動比率
　類似団体の平均値よりも高い水準で推移しており、短期的な債務に対し、支払能力は十分あると言える。
④企業債残高対給水収益比率
　近年、企業債借入を行っていないため企業債残高は毎年減少している。そのため類似団体の平均値より低い水準で推移している。
⑤料金回収率
　前年度より増加しているが、基本料金免除措置期間の短縮によるものであり、基本料金免除</t>
    </r>
    <r>
      <rPr>
        <sz val="8"/>
        <rFont val="ＭＳ ゴシック"/>
        <family val="3"/>
        <charset val="128"/>
      </rPr>
      <t>前の</t>
    </r>
    <r>
      <rPr>
        <sz val="8"/>
        <color theme="1"/>
        <rFont val="ＭＳ ゴシック"/>
        <family val="3"/>
        <charset val="128"/>
      </rPr>
      <t>給水収益は前年度と比較し減少している。人口減少等により今後も水需要の減少が見込まれることから、引き続き経費削減に努め水道料金の改定も検討していく。
⑥給水原価
　総費用は減少しているが、それ以上に年間総有収水量が減少していることから、前年度と比較し上昇している。今後更なる水需要の減少が見込まれており、経費削減による同原価の抑制に努める。
⑦施設利用率
　類似団体の平均値よりも高い水準で推移しており、概ね適正な施設規模といえるが、今後においては施設の統廃合や配水系統の見直し等による維持管理経費の削減を図り、更に効率的で適正な施設利用を行う必要がある。
⑧有収率
　類似団体の平均値よりも低い水準で推移している。効率的かつ効果的な漏水調査を実施し、有収率向上の取組みを強化していく。</t>
    </r>
    <rPh sb="9" eb="11">
      <t>ジギョウ</t>
    </rPh>
    <rPh sb="12" eb="13">
      <t>オモ</t>
    </rPh>
    <rPh sb="14" eb="16">
      <t>ザイゲン</t>
    </rPh>
    <rPh sb="19" eb="23">
      <t>キュウスイシュウエキ</t>
    </rPh>
    <rPh sb="29" eb="33">
      <t>ジンコウゲンショウ</t>
    </rPh>
    <rPh sb="34" eb="37">
      <t>ミズジュヨウ</t>
    </rPh>
    <rPh sb="38" eb="40">
      <t>ゲンショウ</t>
    </rPh>
    <rPh sb="317" eb="318">
      <t>マエ</t>
    </rPh>
    <rPh sb="319" eb="321">
      <t>キュウスイ</t>
    </rPh>
    <rPh sb="366" eb="367">
      <t>サラ</t>
    </rPh>
    <rPh sb="400" eb="403">
      <t>ソウヒヨウ</t>
    </rPh>
    <rPh sb="404" eb="406">
      <t>ゲンショウ</t>
    </rPh>
    <rPh sb="414" eb="416">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</si>
</sst>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0.32</c:v>
                </c:pt>
                <c:pt idx="1">
                  <c:v>0.33</c:v>
                </c:pt>
                <c:pt idx="2">
                  <c:v>0.33</c:v>
                </c:pt>
                <c:pt idx="3">
                  <c:v>0.22</c:v>
                </c:pt>
                <c:pt idx="4">
                  <c:v>0.26</c:v>
                </c:pt>
              </c:numCache>
            </c:numRef>
          </c:val>
          <c:extLst>
            <c:ext xmlns:c16="http://schemas.microsoft.com/office/drawing/2014/chart" uri="{C3380CC4-5D6E-409C-BE32-E72D297353CC}">
              <c16:uniqueId val="{00000000-A99D-4899-ACE6-C056916E45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A99D-4899-ACE6-C056916E45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77.77</c:v>
                </c:pt>
                <c:pt idx="1">
                  <c:v>79.91</c:v>
                </c:pt>
                <c:pt idx="2">
                  <c:v>78.069999999999993</c:v>
                </c:pt>
                <c:pt idx="3">
                  <c:v>79.25</c:v>
                </c:pt>
                <c:pt idx="4">
                  <c:v>79.180000000000007</c:v>
                </c:pt>
              </c:numCache>
            </c:numRef>
          </c:val>
          <c:extLst>
            <c:ext xmlns:c16="http://schemas.microsoft.com/office/drawing/2014/chart" uri="{C3380CC4-5D6E-409C-BE32-E72D297353CC}">
              <c16:uniqueId val="{00000000-8763-4F19-8CC7-F5100521DAB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8763-4F19-8CC7-F5100521DAB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81.180000000000007</c:v>
                </c:pt>
                <c:pt idx="1">
                  <c:v>81.150000000000006</c:v>
                </c:pt>
                <c:pt idx="2">
                  <c:v>82.98</c:v>
                </c:pt>
                <c:pt idx="3">
                  <c:v>80.89</c:v>
                </c:pt>
                <c:pt idx="4">
                  <c:v>80.150000000000006</c:v>
                </c:pt>
              </c:numCache>
            </c:numRef>
          </c:val>
          <c:extLst>
            <c:ext xmlns:c16="http://schemas.microsoft.com/office/drawing/2014/chart" uri="{C3380CC4-5D6E-409C-BE32-E72D297353CC}">
              <c16:uniqueId val="{00000000-D4BD-4BC2-85B9-E07DAA1F9F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D4BD-4BC2-85B9-E07DAA1F9F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121.74</c:v>
                </c:pt>
                <c:pt idx="1">
                  <c:v>121.22</c:v>
                </c:pt>
                <c:pt idx="2">
                  <c:v>122.51</c:v>
                </c:pt>
                <c:pt idx="3">
                  <c:v>113.57</c:v>
                </c:pt>
                <c:pt idx="4">
                  <c:v>110.65</c:v>
                </c:pt>
              </c:numCache>
            </c:numRef>
          </c:val>
          <c:extLst>
            <c:ext xmlns:c16="http://schemas.microsoft.com/office/drawing/2014/chart" uri="{C3380CC4-5D6E-409C-BE32-E72D297353CC}">
              <c16:uniqueId val="{00000000-353A-4FEE-9DBD-545CA43AF1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353A-4FEE-9DBD-545CA43AF1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52.96</c:v>
                </c:pt>
                <c:pt idx="1">
                  <c:v>53.8</c:v>
                </c:pt>
                <c:pt idx="2">
                  <c:v>54.55</c:v>
                </c:pt>
                <c:pt idx="3">
                  <c:v>55.17</c:v>
                </c:pt>
                <c:pt idx="4">
                  <c:v>55.92</c:v>
                </c:pt>
              </c:numCache>
            </c:numRef>
          </c:val>
          <c:extLst>
            <c:ext xmlns:c16="http://schemas.microsoft.com/office/drawing/2014/chart" uri="{C3380CC4-5D6E-409C-BE32-E72D297353CC}">
              <c16:uniqueId val="{00000000-3E63-46B3-B243-CA6731A083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3E63-46B3-B243-CA6731A083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25.31</c:v>
                </c:pt>
                <c:pt idx="1">
                  <c:v>26.33</c:v>
                </c:pt>
                <c:pt idx="2">
                  <c:v>28.96</c:v>
                </c:pt>
                <c:pt idx="3">
                  <c:v>31.05</c:v>
                </c:pt>
                <c:pt idx="4">
                  <c:v>32.99</c:v>
                </c:pt>
              </c:numCache>
            </c:numRef>
          </c:val>
          <c:extLst>
            <c:ext xmlns:c16="http://schemas.microsoft.com/office/drawing/2014/chart" uri="{C3380CC4-5D6E-409C-BE32-E72D297353CC}">
              <c16:uniqueId val="{00000000-03F3-4B83-B22F-4B754E9FAD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03F3-4B83-B22F-4B754E9FAD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12-47A8-A924-AB15EF4728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9612-47A8-A924-AB15EF4728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1363.03</c:v>
                </c:pt>
                <c:pt idx="1">
                  <c:v>1351.48</c:v>
                </c:pt>
                <c:pt idx="2">
                  <c:v>1355.08</c:v>
                </c:pt>
                <c:pt idx="3">
                  <c:v>1300.0899999999999</c:v>
                </c:pt>
                <c:pt idx="4">
                  <c:v>1362.71</c:v>
                </c:pt>
              </c:numCache>
            </c:numRef>
          </c:val>
          <c:extLst>
            <c:ext xmlns:c16="http://schemas.microsoft.com/office/drawing/2014/chart" uri="{C3380CC4-5D6E-409C-BE32-E72D297353CC}">
              <c16:uniqueId val="{00000000-8872-4947-9319-03A70122EB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8872-4947-9319-03A70122EB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153.81</c:v>
                </c:pt>
                <c:pt idx="1">
                  <c:v>150.88999999999999</c:v>
                </c:pt>
                <c:pt idx="2">
                  <c:v>130.77000000000001</c:v>
                </c:pt>
                <c:pt idx="3">
                  <c:v>135.56</c:v>
                </c:pt>
                <c:pt idx="4">
                  <c:v>116.33</c:v>
                </c:pt>
              </c:numCache>
            </c:numRef>
          </c:val>
          <c:extLst>
            <c:ext xmlns:c16="http://schemas.microsoft.com/office/drawing/2014/chart" uri="{C3380CC4-5D6E-409C-BE32-E72D297353CC}">
              <c16:uniqueId val="{00000000-A4C1-41F1-A970-48BFBE0947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A4C1-41F1-A970-48BFBE0947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115.99</c:v>
                </c:pt>
                <c:pt idx="1">
                  <c:v>104.36</c:v>
                </c:pt>
                <c:pt idx="2">
                  <c:v>113.59</c:v>
                </c:pt>
                <c:pt idx="3">
                  <c:v>96.4</c:v>
                </c:pt>
                <c:pt idx="4">
                  <c:v>102.33</c:v>
                </c:pt>
              </c:numCache>
            </c:numRef>
          </c:val>
          <c:extLst>
            <c:ext xmlns:c16="http://schemas.microsoft.com/office/drawing/2014/chart" uri="{C3380CC4-5D6E-409C-BE32-E72D297353CC}">
              <c16:uniqueId val="{00000000-271C-4F04-8E87-08C52BED8E0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271C-4F04-8E87-08C52BED8E0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127.79</c:v>
                </c:pt>
                <c:pt idx="1">
                  <c:v>132.38</c:v>
                </c:pt>
                <c:pt idx="2">
                  <c:v>130.53</c:v>
                </c:pt>
                <c:pt idx="3">
                  <c:v>138.02000000000001</c:v>
                </c:pt>
                <c:pt idx="4">
                  <c:v>139.99</c:v>
                </c:pt>
              </c:numCache>
            </c:numRef>
          </c:val>
          <c:extLst>
            <c:ext xmlns:c16="http://schemas.microsoft.com/office/drawing/2014/chart" uri="{C3380CC4-5D6E-409C-BE32-E72D297353CC}">
              <c16:uniqueId val="{00000000-440E-43C2-8E5E-0F01A52730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440E-43C2-8E5E-0F01A52730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鹿屋市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99654</v>
      </c>
      <c r="AM8" s="44"/>
      <c r="AN8" s="44"/>
      <c r="AO8" s="44"/>
      <c r="AP8" s="44"/>
      <c r="AQ8" s="44"/>
      <c r="AR8" s="44"/>
      <c r="AS8" s="44"/>
      <c r="AT8" s="45">
        <f>データ!$S$6</f>
        <v>448.15</v>
      </c>
      <c r="AU8" s="46"/>
      <c r="AV8" s="46"/>
      <c r="AW8" s="46"/>
      <c r="AX8" s="46"/>
      <c r="AY8" s="46"/>
      <c r="AZ8" s="46"/>
      <c r="BA8" s="46"/>
      <c r="BB8" s="47">
        <f>データ!$T$6</f>
        <v>222.37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87.47</v>
      </c>
      <c r="J10" s="46"/>
      <c r="K10" s="46"/>
      <c r="L10" s="46"/>
      <c r="M10" s="46"/>
      <c r="N10" s="46"/>
      <c r="O10" s="80"/>
      <c r="P10" s="47">
        <f>データ!$P$6</f>
        <v>95.74</v>
      </c>
      <c r="Q10" s="47"/>
      <c r="R10" s="47"/>
      <c r="S10" s="47"/>
      <c r="T10" s="47"/>
      <c r="U10" s="47"/>
      <c r="V10" s="47"/>
      <c r="W10" s="44">
        <f>データ!$Q$6</f>
        <v>2805</v>
      </c>
      <c r="X10" s="44"/>
      <c r="Y10" s="44"/>
      <c r="Z10" s="44"/>
      <c r="AA10" s="44"/>
      <c r="AB10" s="44"/>
      <c r="AC10" s="44"/>
      <c r="AD10" s="2"/>
      <c r="AE10" s="2"/>
      <c r="AF10" s="2"/>
      <c r="AG10" s="2"/>
      <c r="AH10" s="2"/>
      <c r="AI10" s="2"/>
      <c r="AJ10" s="2"/>
      <c r="AK10" s="2"/>
      <c r="AL10" s="44">
        <f>データ!$U$6</f>
        <v>94250</v>
      </c>
      <c r="AM10" s="44"/>
      <c r="AN10" s="44"/>
      <c r="AO10" s="44"/>
      <c r="AP10" s="44"/>
      <c r="AQ10" s="44"/>
      <c r="AR10" s="44"/>
      <c r="AS10" s="44"/>
      <c r="AT10" s="45">
        <f>データ!$V$6</f>
        <v>238.59</v>
      </c>
      <c r="AU10" s="46"/>
      <c r="AV10" s="46"/>
      <c r="AW10" s="46"/>
      <c r="AX10" s="46"/>
      <c r="AY10" s="46"/>
      <c r="AZ10" s="46"/>
      <c r="BA10" s="46"/>
      <c r="BB10" s="47">
        <f>データ!$W$6</f>
        <v>395.03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im5UGH7ssHpUWEQDIUr6EG3jnFnN48wZwWbTyKbnzqCVMv1+NOo2I3lj9ytvI3eKa57EVwgpcgJVshKmphew==" saltValue="MwzCvqMFt97bzXG86q+S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462039</v>
      </c>
      <c r="D6" s="20">
        <f t="shared" si="3"/>
        <v>46</v>
      </c>
      <c r="E6" s="20">
        <f t="shared" si="3"/>
        <v>1</v>
      </c>
      <c r="F6" s="20">
        <f t="shared" si="3"/>
        <v>0</v>
      </c>
      <c r="G6" s="20">
        <f t="shared" si="3"/>
        <v>1</v>
      </c>
      <c r="H6" s="20" t="str">
        <f t="shared" si="3"/>
        <v>鹿児島県　鹿屋市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87.47</v>
      </c>
      <c r="P6" s="21">
        <f t="shared" si="3"/>
        <v>95.74</v>
      </c>
      <c r="Q6" s="21">
        <f t="shared" si="3"/>
        <v>2805</v>
      </c>
      <c r="R6" s="21">
        <f t="shared" si="3"/>
        <v>99654</v>
      </c>
      <c r="S6" s="21">
        <f t="shared" si="3"/>
        <v>448.15</v>
      </c>
      <c r="T6" s="21">
        <f t="shared" si="3"/>
        <v>222.37</v>
      </c>
      <c r="U6" s="21">
        <f t="shared" si="3"/>
        <v>94250</v>
      </c>
      <c r="V6" s="21">
        <f t="shared" si="3"/>
        <v>238.59</v>
      </c>
      <c r="W6" s="21">
        <f t="shared" si="3"/>
        <v>395.03</v>
      </c>
      <c r="X6" s="22">
        <f>IF(X7="",NA(),X7)</f>
        <v>121.74</v>
      </c>
      <c r="Y6" s="22">
        <f t="shared" ref="Y6:AG6" si="4">IF(Y7="",NA(),Y7)</f>
        <v>121.22</v>
      </c>
      <c r="Z6" s="22">
        <f t="shared" si="4"/>
        <v>122.51</v>
      </c>
      <c r="AA6" s="22">
        <f t="shared" si="4"/>
        <v>113.57</v>
      </c>
      <c r="AB6" s="22">
        <f t="shared" si="4"/>
        <v>110.65</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1363.03</v>
      </c>
      <c r="AU6" s="22">
        <f t="shared" ref="AU6:BC6" si="6">IF(AU7="",NA(),AU7)</f>
        <v>1351.48</v>
      </c>
      <c r="AV6" s="22">
        <f t="shared" si="6"/>
        <v>1355.08</v>
      </c>
      <c r="AW6" s="22">
        <f t="shared" si="6"/>
        <v>1300.0899999999999</v>
      </c>
      <c r="AX6" s="22">
        <f t="shared" si="6"/>
        <v>1362.71</v>
      </c>
      <c r="AY6" s="22">
        <f t="shared" si="6"/>
        <v>360.86</v>
      </c>
      <c r="AZ6" s="22">
        <f t="shared" si="6"/>
        <v>350.79</v>
      </c>
      <c r="BA6" s="22">
        <f t="shared" si="6"/>
        <v>354.57</v>
      </c>
      <c r="BB6" s="22">
        <f t="shared" si="6"/>
        <v>357.74</v>
      </c>
      <c r="BC6" s="22">
        <f t="shared" si="6"/>
        <v>344.88</v>
      </c>
      <c r="BD6" s="21" t="str">
        <f>IF(BD7="","",IF(BD7="-","【-】","【"&amp;SUBSTITUTE(TEXT(BD7,"#,##0.00"),"-","△")&amp;"】"))</f>
        <v>【243.36】</v>
      </c>
      <c r="BE6" s="22">
        <f>IF(BE7="",NA(),BE7)</f>
        <v>153.81</v>
      </c>
      <c r="BF6" s="22">
        <f t="shared" ref="BF6:BN6" si="7">IF(BF7="",NA(),BF7)</f>
        <v>150.88999999999999</v>
      </c>
      <c r="BG6" s="22">
        <f t="shared" si="7"/>
        <v>130.77000000000001</v>
      </c>
      <c r="BH6" s="22">
        <f t="shared" si="7"/>
        <v>135.56</v>
      </c>
      <c r="BI6" s="22">
        <f t="shared" si="7"/>
        <v>116.33</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115.99</v>
      </c>
      <c r="BQ6" s="22">
        <f t="shared" ref="BQ6:BY6" si="8">IF(BQ7="",NA(),BQ7)</f>
        <v>104.36</v>
      </c>
      <c r="BR6" s="22">
        <f t="shared" si="8"/>
        <v>113.59</v>
      </c>
      <c r="BS6" s="22">
        <f t="shared" si="8"/>
        <v>96.4</v>
      </c>
      <c r="BT6" s="22">
        <f t="shared" si="8"/>
        <v>102.33</v>
      </c>
      <c r="BU6" s="22">
        <f t="shared" si="8"/>
        <v>103.32</v>
      </c>
      <c r="BV6" s="22">
        <f t="shared" si="8"/>
        <v>100.85</v>
      </c>
      <c r="BW6" s="22">
        <f t="shared" si="8"/>
        <v>103.79</v>
      </c>
      <c r="BX6" s="22">
        <f t="shared" si="8"/>
        <v>98.3</v>
      </c>
      <c r="BY6" s="22">
        <f t="shared" si="8"/>
        <v>98.89</v>
      </c>
      <c r="BZ6" s="21" t="str">
        <f>IF(BZ7="","",IF(BZ7="-","【-】","【"&amp;SUBSTITUTE(TEXT(BZ7,"#,##0.00"),"-","△")&amp;"】"))</f>
        <v>【97.82】</v>
      </c>
      <c r="CA6" s="22">
        <f>IF(CA7="",NA(),CA7)</f>
        <v>127.79</v>
      </c>
      <c r="CB6" s="22">
        <f t="shared" ref="CB6:CJ6" si="9">IF(CB7="",NA(),CB7)</f>
        <v>132.38</v>
      </c>
      <c r="CC6" s="22">
        <f t="shared" si="9"/>
        <v>130.53</v>
      </c>
      <c r="CD6" s="22">
        <f t="shared" si="9"/>
        <v>138.02000000000001</v>
      </c>
      <c r="CE6" s="22">
        <f t="shared" si="9"/>
        <v>139.99</v>
      </c>
      <c r="CF6" s="22">
        <f t="shared" si="9"/>
        <v>168.56</v>
      </c>
      <c r="CG6" s="22">
        <f t="shared" si="9"/>
        <v>167.1</v>
      </c>
      <c r="CH6" s="22">
        <f t="shared" si="9"/>
        <v>167.86</v>
      </c>
      <c r="CI6" s="22">
        <f t="shared" si="9"/>
        <v>173.68</v>
      </c>
      <c r="CJ6" s="22">
        <f t="shared" si="9"/>
        <v>174.52</v>
      </c>
      <c r="CK6" s="21" t="str">
        <f>IF(CK7="","",IF(CK7="-","【-】","【"&amp;SUBSTITUTE(TEXT(CK7,"#,##0.00"),"-","△")&amp;"】"))</f>
        <v>【177.56】</v>
      </c>
      <c r="CL6" s="22">
        <f>IF(CL7="",NA(),CL7)</f>
        <v>77.77</v>
      </c>
      <c r="CM6" s="22">
        <f t="shared" ref="CM6:CU6" si="10">IF(CM7="",NA(),CM7)</f>
        <v>79.91</v>
      </c>
      <c r="CN6" s="22">
        <f t="shared" si="10"/>
        <v>78.069999999999993</v>
      </c>
      <c r="CO6" s="22">
        <f t="shared" si="10"/>
        <v>79.25</v>
      </c>
      <c r="CP6" s="22">
        <f t="shared" si="10"/>
        <v>79.180000000000007</v>
      </c>
      <c r="CQ6" s="22">
        <f t="shared" si="10"/>
        <v>59.51</v>
      </c>
      <c r="CR6" s="22">
        <f t="shared" si="10"/>
        <v>59.91</v>
      </c>
      <c r="CS6" s="22">
        <f t="shared" si="10"/>
        <v>59.4</v>
      </c>
      <c r="CT6" s="22">
        <f t="shared" si="10"/>
        <v>59.24</v>
      </c>
      <c r="CU6" s="22">
        <f t="shared" si="10"/>
        <v>58.77</v>
      </c>
      <c r="CV6" s="21" t="str">
        <f>IF(CV7="","",IF(CV7="-","【-】","【"&amp;SUBSTITUTE(TEXT(CV7,"#,##0.00"),"-","△")&amp;"】"))</f>
        <v>【59.81】</v>
      </c>
      <c r="CW6" s="22">
        <f>IF(CW7="",NA(),CW7)</f>
        <v>81.180000000000007</v>
      </c>
      <c r="CX6" s="22">
        <f t="shared" ref="CX6:DF6" si="11">IF(CX7="",NA(),CX7)</f>
        <v>81.150000000000006</v>
      </c>
      <c r="CY6" s="22">
        <f t="shared" si="11"/>
        <v>82.98</v>
      </c>
      <c r="CZ6" s="22">
        <f t="shared" si="11"/>
        <v>80.89</v>
      </c>
      <c r="DA6" s="22">
        <f t="shared" si="11"/>
        <v>80.150000000000006</v>
      </c>
      <c r="DB6" s="22">
        <f t="shared" si="11"/>
        <v>87.08</v>
      </c>
      <c r="DC6" s="22">
        <f t="shared" si="11"/>
        <v>87.26</v>
      </c>
      <c r="DD6" s="22">
        <f t="shared" si="11"/>
        <v>87.57</v>
      </c>
      <c r="DE6" s="22">
        <f t="shared" si="11"/>
        <v>87.26</v>
      </c>
      <c r="DF6" s="22">
        <f t="shared" si="11"/>
        <v>86.95</v>
      </c>
      <c r="DG6" s="21" t="str">
        <f>IF(DG7="","",IF(DG7="-","【-】","【"&amp;SUBSTITUTE(TEXT(DG7,"#,##0.00"),"-","△")&amp;"】"))</f>
        <v>【89.42】</v>
      </c>
      <c r="DH6" s="22">
        <f>IF(DH7="",NA(),DH7)</f>
        <v>52.96</v>
      </c>
      <c r="DI6" s="22">
        <f t="shared" ref="DI6:DQ6" si="12">IF(DI7="",NA(),DI7)</f>
        <v>53.8</v>
      </c>
      <c r="DJ6" s="22">
        <f t="shared" si="12"/>
        <v>54.55</v>
      </c>
      <c r="DK6" s="22">
        <f t="shared" si="12"/>
        <v>55.17</v>
      </c>
      <c r="DL6" s="22">
        <f t="shared" si="12"/>
        <v>55.92</v>
      </c>
      <c r="DM6" s="22">
        <f t="shared" si="12"/>
        <v>48.55</v>
      </c>
      <c r="DN6" s="22">
        <f t="shared" si="12"/>
        <v>49.2</v>
      </c>
      <c r="DO6" s="22">
        <f t="shared" si="12"/>
        <v>50.01</v>
      </c>
      <c r="DP6" s="22">
        <f t="shared" si="12"/>
        <v>50.99</v>
      </c>
      <c r="DQ6" s="22">
        <f t="shared" si="12"/>
        <v>51.79</v>
      </c>
      <c r="DR6" s="21" t="str">
        <f>IF(DR7="","",IF(DR7="-","【-】","【"&amp;SUBSTITUTE(TEXT(DR7,"#,##0.00"),"-","△")&amp;"】"))</f>
        <v>【52.02】</v>
      </c>
      <c r="DS6" s="22">
        <f>IF(DS7="",NA(),DS7)</f>
        <v>25.31</v>
      </c>
      <c r="DT6" s="22">
        <f t="shared" ref="DT6:EB6" si="13">IF(DT7="",NA(),DT7)</f>
        <v>26.33</v>
      </c>
      <c r="DU6" s="22">
        <f t="shared" si="13"/>
        <v>28.96</v>
      </c>
      <c r="DV6" s="22">
        <f t="shared" si="13"/>
        <v>31.05</v>
      </c>
      <c r="DW6" s="22">
        <f t="shared" si="13"/>
        <v>32.99</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0.32</v>
      </c>
      <c r="EE6" s="22">
        <f t="shared" ref="EE6:EM6" si="14">IF(EE7="",NA(),EE7)</f>
        <v>0.33</v>
      </c>
      <c r="EF6" s="22">
        <f t="shared" si="14"/>
        <v>0.33</v>
      </c>
      <c r="EG6" s="22">
        <f t="shared" si="14"/>
        <v>0.22</v>
      </c>
      <c r="EH6" s="22">
        <f t="shared" si="14"/>
        <v>0.26</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462039</v>
      </c>
      <c r="D7" s="24">
        <v>46</v>
      </c>
      <c r="E7" s="24">
        <v>1</v>
      </c>
      <c r="F7" s="24">
        <v>0</v>
      </c>
      <c r="G7" s="24">
        <v>1</v>
      </c>
      <c r="H7" s="24" t="s">
        <v>93</v>
      </c>
      <c r="I7" s="24" t="s">
        <v>94</v>
      </c>
      <c r="J7" s="24" t="s">
        <v>95</v>
      </c>
      <c r="K7" s="24" t="s">
        <v>96</v>
      </c>
      <c r="L7" s="24" t="s">
        <v>97</v>
      </c>
      <c r="M7" s="24" t="s">
        <v>98</v>
      </c>
      <c r="N7" s="25" t="s">
        <v>99</v>
      </c>
      <c r="O7" s="25">
        <v>87.47</v>
      </c>
      <c r="P7" s="25">
        <v>95.74</v>
      </c>
      <c r="Q7" s="25">
        <v>2805</v>
      </c>
      <c r="R7" s="25">
        <v>99654</v>
      </c>
      <c r="S7" s="25">
        <v>448.15</v>
      </c>
      <c r="T7" s="25">
        <v>222.37</v>
      </c>
      <c r="U7" s="25">
        <v>94250</v>
      </c>
      <c r="V7" s="25">
        <v>238.59</v>
      </c>
      <c r="W7" s="25">
        <v>395.03</v>
      </c>
      <c r="X7" s="25">
        <v>121.74</v>
      </c>
      <c r="Y7" s="25">
        <v>121.22</v>
      </c>
      <c r="Z7" s="25">
        <v>122.51</v>
      </c>
      <c r="AA7" s="25">
        <v>113.57</v>
      </c>
      <c r="AB7" s="25">
        <v>110.65</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1363.03</v>
      </c>
      <c r="AU7" s="25">
        <v>1351.48</v>
      </c>
      <c r="AV7" s="25">
        <v>1355.08</v>
      </c>
      <c r="AW7" s="25">
        <v>1300.0899999999999</v>
      </c>
      <c r="AX7" s="25">
        <v>1362.71</v>
      </c>
      <c r="AY7" s="25">
        <v>360.86</v>
      </c>
      <c r="AZ7" s="25">
        <v>350.79</v>
      </c>
      <c r="BA7" s="25">
        <v>354.57</v>
      </c>
      <c r="BB7" s="25">
        <v>357.74</v>
      </c>
      <c r="BC7" s="25">
        <v>344.88</v>
      </c>
      <c r="BD7" s="25">
        <v>243.36</v>
      </c>
      <c r="BE7" s="25">
        <v>153.81</v>
      </c>
      <c r="BF7" s="25">
        <v>150.88999999999999</v>
      </c>
      <c r="BG7" s="25">
        <v>130.77000000000001</v>
      </c>
      <c r="BH7" s="25">
        <v>135.56</v>
      </c>
      <c r="BI7" s="25">
        <v>116.33</v>
      </c>
      <c r="BJ7" s="25">
        <v>309.27999999999997</v>
      </c>
      <c r="BK7" s="25">
        <v>322.92</v>
      </c>
      <c r="BL7" s="25">
        <v>303.45999999999998</v>
      </c>
      <c r="BM7" s="25">
        <v>307.27999999999997</v>
      </c>
      <c r="BN7" s="25">
        <v>304.02</v>
      </c>
      <c r="BO7" s="25">
        <v>265.93</v>
      </c>
      <c r="BP7" s="25">
        <v>115.99</v>
      </c>
      <c r="BQ7" s="25">
        <v>104.36</v>
      </c>
      <c r="BR7" s="25">
        <v>113.59</v>
      </c>
      <c r="BS7" s="25">
        <v>96.4</v>
      </c>
      <c r="BT7" s="25">
        <v>102.33</v>
      </c>
      <c r="BU7" s="25">
        <v>103.32</v>
      </c>
      <c r="BV7" s="25">
        <v>100.85</v>
      </c>
      <c r="BW7" s="25">
        <v>103.79</v>
      </c>
      <c r="BX7" s="25">
        <v>98.3</v>
      </c>
      <c r="BY7" s="25">
        <v>98.89</v>
      </c>
      <c r="BZ7" s="25">
        <v>97.82</v>
      </c>
      <c r="CA7" s="25">
        <v>127.79</v>
      </c>
      <c r="CB7" s="25">
        <v>132.38</v>
      </c>
      <c r="CC7" s="25">
        <v>130.53</v>
      </c>
      <c r="CD7" s="25">
        <v>138.02000000000001</v>
      </c>
      <c r="CE7" s="25">
        <v>139.99</v>
      </c>
      <c r="CF7" s="25">
        <v>168.56</v>
      </c>
      <c r="CG7" s="25">
        <v>167.1</v>
      </c>
      <c r="CH7" s="25">
        <v>167.86</v>
      </c>
      <c r="CI7" s="25">
        <v>173.68</v>
      </c>
      <c r="CJ7" s="25">
        <v>174.52</v>
      </c>
      <c r="CK7" s="25">
        <v>177.56</v>
      </c>
      <c r="CL7" s="25">
        <v>77.77</v>
      </c>
      <c r="CM7" s="25">
        <v>79.91</v>
      </c>
      <c r="CN7" s="25">
        <v>78.069999999999993</v>
      </c>
      <c r="CO7" s="25">
        <v>79.25</v>
      </c>
      <c r="CP7" s="25">
        <v>79.180000000000007</v>
      </c>
      <c r="CQ7" s="25">
        <v>59.51</v>
      </c>
      <c r="CR7" s="25">
        <v>59.91</v>
      </c>
      <c r="CS7" s="25">
        <v>59.4</v>
      </c>
      <c r="CT7" s="25">
        <v>59.24</v>
      </c>
      <c r="CU7" s="25">
        <v>58.77</v>
      </c>
      <c r="CV7" s="25">
        <v>59.81</v>
      </c>
      <c r="CW7" s="25">
        <v>81.180000000000007</v>
      </c>
      <c r="CX7" s="25">
        <v>81.150000000000006</v>
      </c>
      <c r="CY7" s="25">
        <v>82.98</v>
      </c>
      <c r="CZ7" s="25">
        <v>80.89</v>
      </c>
      <c r="DA7" s="25">
        <v>80.150000000000006</v>
      </c>
      <c r="DB7" s="25">
        <v>87.08</v>
      </c>
      <c r="DC7" s="25">
        <v>87.26</v>
      </c>
      <c r="DD7" s="25">
        <v>87.57</v>
      </c>
      <c r="DE7" s="25">
        <v>87.26</v>
      </c>
      <c r="DF7" s="25">
        <v>86.95</v>
      </c>
      <c r="DG7" s="25">
        <v>89.42</v>
      </c>
      <c r="DH7" s="25">
        <v>52.96</v>
      </c>
      <c r="DI7" s="25">
        <v>53.8</v>
      </c>
      <c r="DJ7" s="25">
        <v>54.55</v>
      </c>
      <c r="DK7" s="25">
        <v>55.17</v>
      </c>
      <c r="DL7" s="25">
        <v>55.92</v>
      </c>
      <c r="DM7" s="25">
        <v>48.55</v>
      </c>
      <c r="DN7" s="25">
        <v>49.2</v>
      </c>
      <c r="DO7" s="25">
        <v>50.01</v>
      </c>
      <c r="DP7" s="25">
        <v>50.99</v>
      </c>
      <c r="DQ7" s="25">
        <v>51.79</v>
      </c>
      <c r="DR7" s="25">
        <v>52.02</v>
      </c>
      <c r="DS7" s="25">
        <v>25.31</v>
      </c>
      <c r="DT7" s="25">
        <v>26.33</v>
      </c>
      <c r="DU7" s="25">
        <v>28.96</v>
      </c>
      <c r="DV7" s="25">
        <v>31.05</v>
      </c>
      <c r="DW7" s="25">
        <v>32.99</v>
      </c>
      <c r="DX7" s="25">
        <v>17.11</v>
      </c>
      <c r="DY7" s="25">
        <v>18.329999999999998</v>
      </c>
      <c r="DZ7" s="25">
        <v>20.27</v>
      </c>
      <c r="EA7" s="25">
        <v>21.69</v>
      </c>
      <c r="EB7" s="25">
        <v>23.19</v>
      </c>
      <c r="EC7" s="25">
        <v>25.37</v>
      </c>
      <c r="ED7" s="25">
        <v>0.32</v>
      </c>
      <c r="EE7" s="25">
        <v>0.33</v>
      </c>
      <c r="EF7" s="25">
        <v>0.33</v>
      </c>
      <c r="EG7" s="25">
        <v>0.22</v>
      </c>
      <c r="EH7" s="25">
        <v>0.26</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2025-02-17T06:21:00Z</cp:lastPrinted>
  <dcterms:created xsi:type="dcterms:W3CDTF">2025-01-24T06:56:16Z</dcterms:created>
  <dcterms:modified xsi:type="dcterms:W3CDTF">2025-02-27T05:12:55Z</dcterms:modified>
  <cp:category/>
</cp:coreProperties>
</file>