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1 鹿児島市\"/>
    </mc:Choice>
  </mc:AlternateContent>
  <xr:revisionPtr revIDLastSave="0" documentId="13_ncr:1_{DB6C48FE-5F0B-48EE-AD85-E7C1B460A4E5}" xr6:coauthVersionLast="36" xr6:coauthVersionMax="47" xr10:uidLastSave="{00000000-0000-0000-0000-000000000000}"/>
  <workbookProtection workbookAlgorithmName="SHA-512" workbookHashValue="ymjt3fgIRpo7Dw9hNnXbQQoOG3ResUgWFNvz/B1v9O9lttqyND1BifpbJkuJiIP1arTG+h493NhZ9QhqbGtn+Q==" workbookSaltValue="DcNZeJYmf/EeI2XUaGbDvg=="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G85" i="4"/>
  <c r="F85" i="4"/>
  <c r="E85" i="4"/>
  <c r="AT10" i="4"/>
  <c r="I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<sst xmlns="http://schemas.openxmlformats.org/spreadsheetml/2006/main" count="231" uniqueCount="115">
  <si>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</si>
  <si>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</si>
  <si>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</si>
  <si>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</si>
  <si>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</si>
  <si>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</si>
  <si>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</si>
  <si>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</si>
  <si>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</si>
  <si>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</si>
  <si>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</si>
  <si>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</si>
  <si>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</si>
  <si>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</si>
  <si>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</si>
  <si>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</si>
  <si>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</si>
  <si>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</si>
  <si>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</si>
  <si>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</si>
  <si>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</si>
  <si>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</si>
  <si>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</si>
  <si>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</si>
  <si>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</si>
  <si>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</si>
  <si>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</si>
  <si>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</si>
  <si>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</si>
  <si>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</si>
  <si>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</si>
  <si>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</si>
  <si>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</si>
  <si>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</si>
  <si>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</si>
  <si>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</si>
  <si>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</si>
  <si>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</si>
  <si>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</si>
  <si>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</si>
  <si>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</si>
  <si>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</si>
  <si>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</si>
  <si>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</si>
  <si>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</si>
  <si>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</si>
  <si>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</si>
  <si>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</si>
  <si>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</si>
  <si>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</si>
  <si>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</si>
  <si>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</si>
  <si>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</si>
  <si>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</si>
  <si>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</si>
  <si>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</si>
  <si>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</si>
  <si>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</si>
  <si>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</si>
  <si>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</si>
  <si>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</si>
  <si>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</si>
  <si>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</si>
  <si>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</si>
  <si>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</si>
  <si>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</si>
  <si>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</si>
  <si>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</si>
  <si>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</si>
  <si>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</si>
  <si>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</si>
  <si>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</si>
  <si>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</si>
  <si>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</si>
  <si>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</si>
  <si>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</si>
  <si>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</si>
  <si>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</si>
  <si>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</si>
  <si>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</si>
  <si>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</si>
  <si>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</si>
  <si>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</si>
  <si>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</si>
  <si>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</si>
  <si>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</si>
  <si>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</si>
  <si>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</si>
  <si>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</si>
  <si>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</si>
  <si>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</si>
  <si>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</si>
  <si>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</si>
  <si>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</si>
  <si>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</si>
  <si>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</si>
  <si>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</si>
  <si>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</si>
  <si>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</si>
  <si>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</si>
  <si>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</si>
  <si>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</si>
  <si>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</si>
  <si>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</si>
  <si>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</si>
  <si>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</si>
  <si>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</si>
  <si>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</si>
  <si>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</si>
  <si>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</si>
  <si>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</si>
  <si>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</si>
  <si>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１００％以上で推移し、費用を下水道使用料や一般会計補助金等の収益で賄えている状況であるが、減少傾向にある。一方、⑤経費回収率は１００％未満で推移し、費用を収益の柱である下水道使用料で賄えていないことを示している。①⑤の５年度は増加しているが、ともに動力費や資産減耗費等の費用の減によるものである。
　②累積欠損金比率は各年度０％で、累積欠損金が生じていないことを示している。
　③流動比率は、１００％以上で推移し、短期的な債務に対し支払うことができる現金等を保有できている状況である。
　④企業債残高対事業規模比率は、横ばい状況を維持しており、類似団体に比べて大幅に低いが、施設や管の老朽化が類似団体に比べ高い（2.老朽化の状況①②参照）ことから、今後の施設の更新を見据えた企業債の適切な活用などの取組が必要である。
　⑥汚水処理原価は、１１０円前後で推移し、類似団体に比べ低い費用で処理できている。今後も同原価の抑制に取り組んでいく。５年度は、動力費等の減により減少した。
　⑦施設利用率は、類似都市と比べ高い状況にある。なお、３年度に施設の統廃合による一処理場の廃止により上昇し、以降は横ばい状況である。
　⑧水洗化率は、９８％強で横ばい状況だが、類似団体に比べ高い状況である。今後も、広報、助成等水洗化の取組を進めていく。
※①③は２年度から雨水事業分を含む。</t>
    <rPh sb="138" eb="140">
      <t>シサン</t>
    </rPh>
    <rPh sb="140" eb="142">
      <t>ゲンモウ</t>
    </rPh>
    <phoneticPr fontId="4"/>
  </si>
  <si>
    <t xml:space="preserve">　経営の健全性・効率性については、経常収支比率は１００％以上だが、収益の減少等により経費回収率は１００％未満となっており、一層の経費縮減などの合理化に努めるとともに、自己資金の確保や企業債の適切な活用に努めるなど経営基盤の強化を図る必要がある。
　老朽化の状況については、今後も、財源確保に努めながら、計画に基づく長寿命化など、効率的に更新を行っていく必要がある。
</t>
    <phoneticPr fontId="4"/>
  </si>
  <si>
    <t>　①有形固定資産減価償却率は、類似団体平均値より高く、上昇傾向であり、既存施設の経過年数が高まっている。なお、２年度の減少は、雨水事業の移管によるものである。
　②管渠老朽化率は、類似団体平均値より高く、老朽化が進行している。なお、３年度の上昇幅が大きな理由は、昭和４６年に供用開始した大規模住宅団地の汚水管等の法定耐用年数が経過したためである。
　③管渠改善率は、類似団体と比べ、高い水準である。
　以上のことから、老朽化へ対応は行っているものの、全体的に既存施設の経過年数が高まる傾向にあるため、予防保全や長寿命化対策などを着実に進めていく必要がある。</t>
    <rPh sb="27" eb="29">
      <t>ジョウショウ</t>
    </rPh>
    <rPh sb="29" eb="31">
      <t>ケイコウ</t>
    </rPh>
    <rPh sb="193" eb="195">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</si>
</sst>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0.27</c:v>
                </c:pt>
                <c:pt idx="1">
                  <c:v>0.27</c:v>
                </c:pt>
                <c:pt idx="2">
                  <c:v>0.31</c:v>
                </c:pt>
                <c:pt idx="3">
                  <c:v>0.25</c:v>
                </c:pt>
                <c:pt idx="4">
                  <c:v>0.24</c:v>
                </c:pt>
              </c:numCache>
            </c:numRef>
          </c:val>
          <c:extLst>
            <c:ext xmlns:c16="http://schemas.microsoft.com/office/drawing/2014/chart" uri="{C3380CC4-5D6E-409C-BE32-E72D297353CC}">
              <c16:uniqueId val="{00000000-B43C-438E-AD53-C19E3B5424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B43C-438E-AD53-C19E3B5424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74.069999999999993</c:v>
                </c:pt>
                <c:pt idx="1">
                  <c:v>75.709999999999994</c:v>
                </c:pt>
                <c:pt idx="2">
                  <c:v>81.709999999999994</c:v>
                </c:pt>
                <c:pt idx="3">
                  <c:v>80.040000000000006</c:v>
                </c:pt>
                <c:pt idx="4">
                  <c:v>79.58</c:v>
                </c:pt>
              </c:numCache>
            </c:numRef>
          </c:val>
          <c:extLst>
            <c:ext xmlns:c16="http://schemas.microsoft.com/office/drawing/2014/chart" uri="{C3380CC4-5D6E-409C-BE32-E72D297353CC}">
              <c16:uniqueId val="{00000000-21C5-43BC-99CA-6B930C0887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21C5-43BC-99CA-6B930C0887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98.28</c:v>
                </c:pt>
                <c:pt idx="1">
                  <c:v>98.24</c:v>
                </c:pt>
                <c:pt idx="2">
                  <c:v>98.38</c:v>
                </c:pt>
                <c:pt idx="3">
                  <c:v>98.42</c:v>
                </c:pt>
                <c:pt idx="4">
                  <c:v>98.47</c:v>
                </c:pt>
              </c:numCache>
            </c:numRef>
          </c:val>
          <c:extLst>
            <c:ext xmlns:c16="http://schemas.microsoft.com/office/drawing/2014/chart" uri="{C3380CC4-5D6E-409C-BE32-E72D297353CC}">
              <c16:uniqueId val="{00000000-0C2B-4BC8-9D72-BFAD55FEAA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0C2B-4BC8-9D72-BFAD55FEAA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103.38</c:v>
                </c:pt>
                <c:pt idx="1">
                  <c:v>106.42</c:v>
                </c:pt>
                <c:pt idx="2">
                  <c:v>105.44</c:v>
                </c:pt>
                <c:pt idx="3">
                  <c:v>100.93</c:v>
                </c:pt>
                <c:pt idx="4">
                  <c:v>102.88</c:v>
                </c:pt>
              </c:numCache>
            </c:numRef>
          </c:val>
          <c:extLst>
            <c:ext xmlns:c16="http://schemas.microsoft.com/office/drawing/2014/chart" uri="{C3380CC4-5D6E-409C-BE32-E72D297353CC}">
              <c16:uniqueId val="{00000000-FBE0-48D0-8646-EC5523AB4F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FBE0-48D0-8646-EC5523AB4F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55.95</c:v>
                </c:pt>
                <c:pt idx="1">
                  <c:v>46.63</c:v>
                </c:pt>
                <c:pt idx="2">
                  <c:v>48.14</c:v>
                </c:pt>
                <c:pt idx="3">
                  <c:v>49.56</c:v>
                </c:pt>
                <c:pt idx="4">
                  <c:v>51.11</c:v>
                </c:pt>
              </c:numCache>
            </c:numRef>
          </c:val>
          <c:extLst>
            <c:ext xmlns:c16="http://schemas.microsoft.com/office/drawing/2014/chart" uri="{C3380CC4-5D6E-409C-BE32-E72D297353CC}">
              <c16:uniqueId val="{00000000-4598-4FC2-83EA-9DDE4FDDE4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4598-4FC2-83EA-9DDE4FDDE4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5.26</c:v>
                </c:pt>
                <c:pt idx="1">
                  <c:v>6.07</c:v>
                </c:pt>
                <c:pt idx="2">
                  <c:v>9.69</c:v>
                </c:pt>
                <c:pt idx="3">
                  <c:v>11.42</c:v>
                </c:pt>
                <c:pt idx="4">
                  <c:v>14.36</c:v>
                </c:pt>
              </c:numCache>
            </c:numRef>
          </c:val>
          <c:extLst>
            <c:ext xmlns:c16="http://schemas.microsoft.com/office/drawing/2014/chart" uri="{C3380CC4-5D6E-409C-BE32-E72D297353CC}">
              <c16:uniqueId val="{00000000-1224-4CF0-B6AC-60404AB83F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1224-4CF0-B6AC-60404AB83F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05-4703-94BF-BD4E7EADC1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E805-4703-94BF-BD4E7EADC1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265.37</c:v>
                </c:pt>
                <c:pt idx="1">
                  <c:v>173.91</c:v>
                </c:pt>
                <c:pt idx="2">
                  <c:v>180.79</c:v>
                </c:pt>
                <c:pt idx="3">
                  <c:v>175.75</c:v>
                </c:pt>
                <c:pt idx="4">
                  <c:v>167.9</c:v>
                </c:pt>
              </c:numCache>
            </c:numRef>
          </c:val>
          <c:extLst>
            <c:ext xmlns:c16="http://schemas.microsoft.com/office/drawing/2014/chart" uri="{C3380CC4-5D6E-409C-BE32-E72D297353CC}">
              <c16:uniqueId val="{00000000-3C7C-4271-82AA-3285A5FFFC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3C7C-4271-82AA-3285A5FFFC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451.24</c:v>
                </c:pt>
                <c:pt idx="1">
                  <c:v>456.64</c:v>
                </c:pt>
                <c:pt idx="2">
                  <c:v>454.5</c:v>
                </c:pt>
                <c:pt idx="3">
                  <c:v>451.9</c:v>
                </c:pt>
                <c:pt idx="4">
                  <c:v>442.68</c:v>
                </c:pt>
              </c:numCache>
            </c:numRef>
          </c:val>
          <c:extLst>
            <c:ext xmlns:c16="http://schemas.microsoft.com/office/drawing/2014/chart" uri="{C3380CC4-5D6E-409C-BE32-E72D297353CC}">
              <c16:uniqueId val="{00000000-40D8-4932-B13E-15B4E9F5C7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40D8-4932-B13E-15B4E9F5C7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93.23</c:v>
                </c:pt>
                <c:pt idx="1">
                  <c:v>97.02</c:v>
                </c:pt>
                <c:pt idx="2">
                  <c:v>97.44</c:v>
                </c:pt>
                <c:pt idx="3">
                  <c:v>91.06</c:v>
                </c:pt>
                <c:pt idx="4">
                  <c:v>94.51</c:v>
                </c:pt>
              </c:numCache>
            </c:numRef>
          </c:val>
          <c:extLst>
            <c:ext xmlns:c16="http://schemas.microsoft.com/office/drawing/2014/chart" uri="{C3380CC4-5D6E-409C-BE32-E72D297353CC}">
              <c16:uniqueId val="{00000000-0FA1-4D1A-8546-93AD64ED864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0FA1-4D1A-8546-93AD64ED864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114.85</c:v>
                </c:pt>
                <c:pt idx="1">
                  <c:v>107.68</c:v>
                </c:pt>
                <c:pt idx="2">
                  <c:v>107.75</c:v>
                </c:pt>
                <c:pt idx="3">
                  <c:v>116.11</c:v>
                </c:pt>
                <c:pt idx="4">
                  <c:v>112.87</c:v>
                </c:pt>
              </c:numCache>
            </c:numRef>
          </c:val>
          <c:extLst>
            <c:ext xmlns:c16="http://schemas.microsoft.com/office/drawing/2014/chart" uri="{C3380CC4-5D6E-409C-BE32-E72D297353CC}">
              <c16:uniqueId val="{00000000-3BE2-4872-8B8B-0EA2B3A252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3BE2-4872-8B8B-0EA2B3A252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鹿児島市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595042</v>
      </c>
      <c r="AM8" s="41"/>
      <c r="AN8" s="41"/>
      <c r="AO8" s="41"/>
      <c r="AP8" s="41"/>
      <c r="AQ8" s="41"/>
      <c r="AR8" s="41"/>
      <c r="AS8" s="41"/>
      <c r="AT8" s="34">
        <f>データ!T6</f>
        <v>547.61</v>
      </c>
      <c r="AU8" s="34"/>
      <c r="AV8" s="34"/>
      <c r="AW8" s="34"/>
      <c r="AX8" s="34"/>
      <c r="AY8" s="34"/>
      <c r="AZ8" s="34"/>
      <c r="BA8" s="34"/>
      <c r="BB8" s="34">
        <f>データ!U6</f>
        <v>1086.6199999999999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66.72</v>
      </c>
      <c r="J10" s="34"/>
      <c r="K10" s="34"/>
      <c r="L10" s="34"/>
      <c r="M10" s="34"/>
      <c r="N10" s="34"/>
      <c r="O10" s="34"/>
      <c r="P10" s="34">
        <f>データ!P6</f>
        <v>78.510000000000005</v>
      </c>
      <c r="Q10" s="34"/>
      <c r="R10" s="34"/>
      <c r="S10" s="34"/>
      <c r="T10" s="34"/>
      <c r="U10" s="34"/>
      <c r="V10" s="34"/>
      <c r="W10" s="34">
        <f>データ!Q6</f>
        <v>89.54</v>
      </c>
      <c r="X10" s="34"/>
      <c r="Y10" s="34"/>
      <c r="Z10" s="34"/>
      <c r="AA10" s="34"/>
      <c r="AB10" s="34"/>
      <c r="AC10" s="34"/>
      <c r="AD10" s="41">
        <f>データ!R6</f>
        <v>1837</v>
      </c>
      <c r="AE10" s="41"/>
      <c r="AF10" s="41"/>
      <c r="AG10" s="41"/>
      <c r="AH10" s="41"/>
      <c r="AI10" s="41"/>
      <c r="AJ10" s="41"/>
      <c r="AK10" s="2"/>
      <c r="AL10" s="41">
        <f>データ!V6</f>
        <v>465300</v>
      </c>
      <c r="AM10" s="41"/>
      <c r="AN10" s="41"/>
      <c r="AO10" s="41"/>
      <c r="AP10" s="41"/>
      <c r="AQ10" s="41"/>
      <c r="AR10" s="41"/>
      <c r="AS10" s="41"/>
      <c r="AT10" s="34">
        <f>データ!W6</f>
        <v>71.27</v>
      </c>
      <c r="AU10" s="34"/>
      <c r="AV10" s="34"/>
      <c r="AW10" s="34"/>
      <c r="AX10" s="34"/>
      <c r="AY10" s="34"/>
      <c r="AZ10" s="34"/>
      <c r="BA10" s="34"/>
      <c r="BB10" s="34">
        <f>データ!X6</f>
        <v>6528.69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JhEkflRt0D1aMhWQrTnAya14DmEI38K4jFXbx/uaTwDlNTVQS1OYwOBOxpoQo9W4BKH29cwRbo5WsCT2wb4Tg==" saltValue="xjHhFvflmX7EYR6XW4hvt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462012</v>
      </c>
      <c r="D6" s="19">
        <f t="shared" si="3"/>
        <v>46</v>
      </c>
      <c r="E6" s="19">
        <f t="shared" si="3"/>
        <v>17</v>
      </c>
      <c r="F6" s="19">
        <f t="shared" si="3"/>
        <v>1</v>
      </c>
      <c r="G6" s="19">
        <f t="shared" si="3"/>
        <v>0</v>
      </c>
      <c r="H6" s="19" t="str">
        <f t="shared" si="3"/>
        <v>鹿児島県　鹿児島市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66.72</v>
      </c>
      <c r="P6" s="20">
        <f t="shared" si="3"/>
        <v>78.510000000000005</v>
      </c>
      <c r="Q6" s="20">
        <f t="shared" si="3"/>
        <v>89.54</v>
      </c>
      <c r="R6" s="20">
        <f t="shared" si="3"/>
        <v>1837</v>
      </c>
      <c r="S6" s="20">
        <f t="shared" si="3"/>
        <v>595042</v>
      </c>
      <c r="T6" s="20">
        <f t="shared" si="3"/>
        <v>547.61</v>
      </c>
      <c r="U6" s="20">
        <f t="shared" si="3"/>
        <v>1086.6199999999999</v>
      </c>
      <c r="V6" s="20">
        <f t="shared" si="3"/>
        <v>465300</v>
      </c>
      <c r="W6" s="20">
        <f t="shared" si="3"/>
        <v>71.27</v>
      </c>
      <c r="X6" s="20">
        <f t="shared" si="3"/>
        <v>6528.69</v>
      </c>
      <c r="Y6" s="21">
        <f>IF(Y7="",NA(),Y7)</f>
        <v>103.38</v>
      </c>
      <c r="Z6" s="21">
        <f t="shared" ref="Z6:AH6" si="4">IF(Z7="",NA(),Z7)</f>
        <v>106.42</v>
      </c>
      <c r="AA6" s="21">
        <f t="shared" si="4"/>
        <v>105.44</v>
      </c>
      <c r="AB6" s="21">
        <f t="shared" si="4"/>
        <v>100.93</v>
      </c>
      <c r="AC6" s="21">
        <f t="shared" si="4"/>
        <v>102.88</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265.37</v>
      </c>
      <c r="AV6" s="21">
        <f t="shared" ref="AV6:BD6" si="6">IF(AV7="",NA(),AV7)</f>
        <v>173.91</v>
      </c>
      <c r="AW6" s="21">
        <f t="shared" si="6"/>
        <v>180.79</v>
      </c>
      <c r="AX6" s="21">
        <f t="shared" si="6"/>
        <v>175.75</v>
      </c>
      <c r="AY6" s="21">
        <f t="shared" si="6"/>
        <v>167.9</v>
      </c>
      <c r="AZ6" s="21">
        <f t="shared" si="6"/>
        <v>73.02</v>
      </c>
      <c r="BA6" s="21">
        <f t="shared" si="6"/>
        <v>72.930000000000007</v>
      </c>
      <c r="BB6" s="21">
        <f t="shared" si="6"/>
        <v>80.08</v>
      </c>
      <c r="BC6" s="21">
        <f t="shared" si="6"/>
        <v>87.33</v>
      </c>
      <c r="BD6" s="21">
        <f t="shared" si="6"/>
        <v>92.26</v>
      </c>
      <c r="BE6" s="20" t="str">
        <f>IF(BE7="","",IF(BE7="-","【-】","【"&amp;SUBSTITUTE(TEXT(BE7,"#,##0.00"),"-","△")&amp;"】"))</f>
        <v>【78.43】</v>
      </c>
      <c r="BF6" s="21">
        <f>IF(BF7="",NA(),BF7)</f>
        <v>451.24</v>
      </c>
      <c r="BG6" s="21">
        <f t="shared" ref="BG6:BO6" si="7">IF(BG7="",NA(),BG7)</f>
        <v>456.64</v>
      </c>
      <c r="BH6" s="21">
        <f t="shared" si="7"/>
        <v>454.5</v>
      </c>
      <c r="BI6" s="21">
        <f t="shared" si="7"/>
        <v>451.9</v>
      </c>
      <c r="BJ6" s="21">
        <f t="shared" si="7"/>
        <v>442.68</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93.23</v>
      </c>
      <c r="BR6" s="21">
        <f t="shared" ref="BR6:BZ6" si="8">IF(BR7="",NA(),BR7)</f>
        <v>97.02</v>
      </c>
      <c r="BS6" s="21">
        <f t="shared" si="8"/>
        <v>97.44</v>
      </c>
      <c r="BT6" s="21">
        <f t="shared" si="8"/>
        <v>91.06</v>
      </c>
      <c r="BU6" s="21">
        <f t="shared" si="8"/>
        <v>94.51</v>
      </c>
      <c r="BV6" s="21">
        <f t="shared" si="8"/>
        <v>97.91</v>
      </c>
      <c r="BW6" s="21">
        <f t="shared" si="8"/>
        <v>98.61</v>
      </c>
      <c r="BX6" s="21">
        <f t="shared" si="8"/>
        <v>98.75</v>
      </c>
      <c r="BY6" s="21">
        <f t="shared" si="8"/>
        <v>98.36</v>
      </c>
      <c r="BZ6" s="21">
        <f t="shared" si="8"/>
        <v>97.29</v>
      </c>
      <c r="CA6" s="20" t="str">
        <f>IF(CA7="","",IF(CA7="-","【-】","【"&amp;SUBSTITUTE(TEXT(CA7,"#,##0.00"),"-","△")&amp;"】"))</f>
        <v>【97.81】</v>
      </c>
      <c r="CB6" s="21">
        <f>IF(CB7="",NA(),CB7)</f>
        <v>114.85</v>
      </c>
      <c r="CC6" s="21">
        <f t="shared" ref="CC6:CK6" si="9">IF(CC7="",NA(),CC7)</f>
        <v>107.68</v>
      </c>
      <c r="CD6" s="21">
        <f t="shared" si="9"/>
        <v>107.75</v>
      </c>
      <c r="CE6" s="21">
        <f t="shared" si="9"/>
        <v>116.11</v>
      </c>
      <c r="CF6" s="21">
        <f t="shared" si="9"/>
        <v>112.87</v>
      </c>
      <c r="CG6" s="21">
        <f t="shared" si="9"/>
        <v>144.11000000000001</v>
      </c>
      <c r="CH6" s="21">
        <f t="shared" si="9"/>
        <v>141.24</v>
      </c>
      <c r="CI6" s="21">
        <f t="shared" si="9"/>
        <v>142.03</v>
      </c>
      <c r="CJ6" s="21">
        <f t="shared" si="9"/>
        <v>142.11000000000001</v>
      </c>
      <c r="CK6" s="21">
        <f t="shared" si="9"/>
        <v>145.49</v>
      </c>
      <c r="CL6" s="20" t="str">
        <f>IF(CL7="","",IF(CL7="-","【-】","【"&amp;SUBSTITUTE(TEXT(CL7,"#,##0.00"),"-","△")&amp;"】"))</f>
        <v>【138.75】</v>
      </c>
      <c r="CM6" s="21">
        <f>IF(CM7="",NA(),CM7)</f>
        <v>74.069999999999993</v>
      </c>
      <c r="CN6" s="21">
        <f t="shared" ref="CN6:CV6" si="10">IF(CN7="",NA(),CN7)</f>
        <v>75.709999999999994</v>
      </c>
      <c r="CO6" s="21">
        <f t="shared" si="10"/>
        <v>81.709999999999994</v>
      </c>
      <c r="CP6" s="21">
        <f t="shared" si="10"/>
        <v>80.040000000000006</v>
      </c>
      <c r="CQ6" s="21">
        <f t="shared" si="10"/>
        <v>79.58</v>
      </c>
      <c r="CR6" s="21">
        <f t="shared" si="10"/>
        <v>61.32</v>
      </c>
      <c r="CS6" s="21">
        <f t="shared" si="10"/>
        <v>61.7</v>
      </c>
      <c r="CT6" s="21">
        <f t="shared" si="10"/>
        <v>63.04</v>
      </c>
      <c r="CU6" s="21">
        <f t="shared" si="10"/>
        <v>60.55</v>
      </c>
      <c r="CV6" s="21">
        <f t="shared" si="10"/>
        <v>61.49</v>
      </c>
      <c r="CW6" s="20" t="str">
        <f>IF(CW7="","",IF(CW7="-","【-】","【"&amp;SUBSTITUTE(TEXT(CW7,"#,##0.00"),"-","△")&amp;"】"))</f>
        <v>【58.94】</v>
      </c>
      <c r="CX6" s="21">
        <f>IF(CX7="",NA(),CX7)</f>
        <v>98.28</v>
      </c>
      <c r="CY6" s="21">
        <f t="shared" ref="CY6:DG6" si="11">IF(CY7="",NA(),CY7)</f>
        <v>98.24</v>
      </c>
      <c r="CZ6" s="21">
        <f t="shared" si="11"/>
        <v>98.38</v>
      </c>
      <c r="DA6" s="21">
        <f t="shared" si="11"/>
        <v>98.42</v>
      </c>
      <c r="DB6" s="21">
        <f t="shared" si="11"/>
        <v>98.47</v>
      </c>
      <c r="DC6" s="21">
        <f t="shared" si="11"/>
        <v>94.58</v>
      </c>
      <c r="DD6" s="21">
        <f t="shared" si="11"/>
        <v>94.56</v>
      </c>
      <c r="DE6" s="21">
        <f t="shared" si="11"/>
        <v>94.75</v>
      </c>
      <c r="DF6" s="21">
        <f t="shared" si="11"/>
        <v>94.92</v>
      </c>
      <c r="DG6" s="21">
        <f t="shared" si="11"/>
        <v>95.01</v>
      </c>
      <c r="DH6" s="20" t="str">
        <f>IF(DH7="","",IF(DH7="-","【-】","【"&amp;SUBSTITUTE(TEXT(DH7,"#,##0.00"),"-","△")&amp;"】"))</f>
        <v>【95.91】</v>
      </c>
      <c r="DI6" s="21">
        <f>IF(DI7="",NA(),DI7)</f>
        <v>55.95</v>
      </c>
      <c r="DJ6" s="21">
        <f t="shared" ref="DJ6:DR6" si="12">IF(DJ7="",NA(),DJ7)</f>
        <v>46.63</v>
      </c>
      <c r="DK6" s="21">
        <f t="shared" si="12"/>
        <v>48.14</v>
      </c>
      <c r="DL6" s="21">
        <f t="shared" si="12"/>
        <v>49.56</v>
      </c>
      <c r="DM6" s="21">
        <f t="shared" si="12"/>
        <v>51.11</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5.26</v>
      </c>
      <c r="DU6" s="21">
        <f t="shared" ref="DU6:EC6" si="13">IF(DU7="",NA(),DU7)</f>
        <v>6.07</v>
      </c>
      <c r="DV6" s="21">
        <f t="shared" si="13"/>
        <v>9.69</v>
      </c>
      <c r="DW6" s="21">
        <f t="shared" si="13"/>
        <v>11.42</v>
      </c>
      <c r="DX6" s="21">
        <f t="shared" si="13"/>
        <v>14.36</v>
      </c>
      <c r="DY6" s="21">
        <f t="shared" si="13"/>
        <v>4.95</v>
      </c>
      <c r="DZ6" s="21">
        <f t="shared" si="13"/>
        <v>5.64</v>
      </c>
      <c r="EA6" s="21">
        <f t="shared" si="13"/>
        <v>6.43</v>
      </c>
      <c r="EB6" s="21">
        <f t="shared" si="13"/>
        <v>7.75</v>
      </c>
      <c r="EC6" s="21">
        <f t="shared" si="13"/>
        <v>9.44</v>
      </c>
      <c r="ED6" s="20" t="str">
        <f>IF(ED7="","",IF(ED7="-","【-】","【"&amp;SUBSTITUTE(TEXT(ED7,"#,##0.00"),"-","△")&amp;"】"))</f>
        <v>【8.68】</v>
      </c>
      <c r="EE6" s="21">
        <f>IF(EE7="",NA(),EE7)</f>
        <v>0.27</v>
      </c>
      <c r="EF6" s="21">
        <f t="shared" ref="EF6:EN6" si="14">IF(EF7="",NA(),EF7)</f>
        <v>0.27</v>
      </c>
      <c r="EG6" s="21">
        <f t="shared" si="14"/>
        <v>0.31</v>
      </c>
      <c r="EH6" s="21">
        <f t="shared" si="14"/>
        <v>0.25</v>
      </c>
      <c r="EI6" s="21">
        <f t="shared" si="14"/>
        <v>0.24</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462012</v>
      </c>
      <c r="D7" s="23">
        <v>46</v>
      </c>
      <c r="E7" s="23">
        <v>17</v>
      </c>
      <c r="F7" s="23">
        <v>1</v>
      </c>
      <c r="G7" s="23">
        <v>0</v>
      </c>
      <c r="H7" s="23" t="s">
        <v>95</v>
      </c>
      <c r="I7" s="23" t="s">
        <v>96</v>
      </c>
      <c r="J7" s="23" t="s">
        <v>97</v>
      </c>
      <c r="K7" s="23" t="s">
        <v>98</v>
      </c>
      <c r="L7" s="23" t="s">
        <v>99</v>
      </c>
      <c r="M7" s="23" t="s">
        <v>100</v>
      </c>
      <c r="N7" s="24" t="s">
        <v>101</v>
      </c>
      <c r="O7" s="24">
        <v>66.72</v>
      </c>
      <c r="P7" s="24">
        <v>78.510000000000005</v>
      </c>
      <c r="Q7" s="24">
        <v>89.54</v>
      </c>
      <c r="R7" s="24">
        <v>1837</v>
      </c>
      <c r="S7" s="24">
        <v>595042</v>
      </c>
      <c r="T7" s="24">
        <v>547.61</v>
      </c>
      <c r="U7" s="24">
        <v>1086.6199999999999</v>
      </c>
      <c r="V7" s="24">
        <v>465300</v>
      </c>
      <c r="W7" s="24">
        <v>71.27</v>
      </c>
      <c r="X7" s="24">
        <v>6528.69</v>
      </c>
      <c r="Y7" s="24">
        <v>103.38</v>
      </c>
      <c r="Z7" s="24">
        <v>106.42</v>
      </c>
      <c r="AA7" s="24">
        <v>105.44</v>
      </c>
      <c r="AB7" s="24">
        <v>100.93</v>
      </c>
      <c r="AC7" s="24">
        <v>102.88</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265.37</v>
      </c>
      <c r="AV7" s="24">
        <v>173.91</v>
      </c>
      <c r="AW7" s="24">
        <v>180.79</v>
      </c>
      <c r="AX7" s="24">
        <v>175.75</v>
      </c>
      <c r="AY7" s="24">
        <v>167.9</v>
      </c>
      <c r="AZ7" s="24">
        <v>73.02</v>
      </c>
      <c r="BA7" s="24">
        <v>72.930000000000007</v>
      </c>
      <c r="BB7" s="24">
        <v>80.08</v>
      </c>
      <c r="BC7" s="24">
        <v>87.33</v>
      </c>
      <c r="BD7" s="24">
        <v>92.26</v>
      </c>
      <c r="BE7" s="24">
        <v>78.430000000000007</v>
      </c>
      <c r="BF7" s="24">
        <v>451.24</v>
      </c>
      <c r="BG7" s="24">
        <v>456.64</v>
      </c>
      <c r="BH7" s="24">
        <v>454.5</v>
      </c>
      <c r="BI7" s="24">
        <v>451.9</v>
      </c>
      <c r="BJ7" s="24">
        <v>442.68</v>
      </c>
      <c r="BK7" s="24">
        <v>708.89</v>
      </c>
      <c r="BL7" s="24">
        <v>730.52</v>
      </c>
      <c r="BM7" s="24">
        <v>672.33</v>
      </c>
      <c r="BN7" s="24">
        <v>668.8</v>
      </c>
      <c r="BO7" s="24">
        <v>652.79999999999995</v>
      </c>
      <c r="BP7" s="24">
        <v>630.82000000000005</v>
      </c>
      <c r="BQ7" s="24">
        <v>93.23</v>
      </c>
      <c r="BR7" s="24">
        <v>97.02</v>
      </c>
      <c r="BS7" s="24">
        <v>97.44</v>
      </c>
      <c r="BT7" s="24">
        <v>91.06</v>
      </c>
      <c r="BU7" s="24">
        <v>94.51</v>
      </c>
      <c r="BV7" s="24">
        <v>97.91</v>
      </c>
      <c r="BW7" s="24">
        <v>98.61</v>
      </c>
      <c r="BX7" s="24">
        <v>98.75</v>
      </c>
      <c r="BY7" s="24">
        <v>98.36</v>
      </c>
      <c r="BZ7" s="24">
        <v>97.29</v>
      </c>
      <c r="CA7" s="24">
        <v>97.81</v>
      </c>
      <c r="CB7" s="24">
        <v>114.85</v>
      </c>
      <c r="CC7" s="24">
        <v>107.68</v>
      </c>
      <c r="CD7" s="24">
        <v>107.75</v>
      </c>
      <c r="CE7" s="24">
        <v>116.11</v>
      </c>
      <c r="CF7" s="24">
        <v>112.87</v>
      </c>
      <c r="CG7" s="24">
        <v>144.11000000000001</v>
      </c>
      <c r="CH7" s="24">
        <v>141.24</v>
      </c>
      <c r="CI7" s="24">
        <v>142.03</v>
      </c>
      <c r="CJ7" s="24">
        <v>142.11000000000001</v>
      </c>
      <c r="CK7" s="24">
        <v>145.49</v>
      </c>
      <c r="CL7" s="24">
        <v>138.75</v>
      </c>
      <c r="CM7" s="24">
        <v>74.069999999999993</v>
      </c>
      <c r="CN7" s="24">
        <v>75.709999999999994</v>
      </c>
      <c r="CO7" s="24">
        <v>81.709999999999994</v>
      </c>
      <c r="CP7" s="24">
        <v>80.040000000000006</v>
      </c>
      <c r="CQ7" s="24">
        <v>79.58</v>
      </c>
      <c r="CR7" s="24">
        <v>61.32</v>
      </c>
      <c r="CS7" s="24">
        <v>61.7</v>
      </c>
      <c r="CT7" s="24">
        <v>63.04</v>
      </c>
      <c r="CU7" s="24">
        <v>60.55</v>
      </c>
      <c r="CV7" s="24">
        <v>61.49</v>
      </c>
      <c r="CW7" s="24">
        <v>58.94</v>
      </c>
      <c r="CX7" s="24">
        <v>98.28</v>
      </c>
      <c r="CY7" s="24">
        <v>98.24</v>
      </c>
      <c r="CZ7" s="24">
        <v>98.38</v>
      </c>
      <c r="DA7" s="24">
        <v>98.42</v>
      </c>
      <c r="DB7" s="24">
        <v>98.47</v>
      </c>
      <c r="DC7" s="24">
        <v>94.58</v>
      </c>
      <c r="DD7" s="24">
        <v>94.56</v>
      </c>
      <c r="DE7" s="24">
        <v>94.75</v>
      </c>
      <c r="DF7" s="24">
        <v>94.92</v>
      </c>
      <c r="DG7" s="24">
        <v>95.01</v>
      </c>
      <c r="DH7" s="24">
        <v>95.91</v>
      </c>
      <c r="DI7" s="24">
        <v>55.95</v>
      </c>
      <c r="DJ7" s="24">
        <v>46.63</v>
      </c>
      <c r="DK7" s="24">
        <v>48.14</v>
      </c>
      <c r="DL7" s="24">
        <v>49.56</v>
      </c>
      <c r="DM7" s="24">
        <v>51.11</v>
      </c>
      <c r="DN7" s="24">
        <v>31.01</v>
      </c>
      <c r="DO7" s="24">
        <v>28.87</v>
      </c>
      <c r="DP7" s="24">
        <v>31.34</v>
      </c>
      <c r="DQ7" s="24">
        <v>32.909999999999997</v>
      </c>
      <c r="DR7" s="24">
        <v>34.869999999999997</v>
      </c>
      <c r="DS7" s="24">
        <v>41.09</v>
      </c>
      <c r="DT7" s="24">
        <v>5.26</v>
      </c>
      <c r="DU7" s="24">
        <v>6.07</v>
      </c>
      <c r="DV7" s="24">
        <v>9.69</v>
      </c>
      <c r="DW7" s="24">
        <v>11.42</v>
      </c>
      <c r="DX7" s="24">
        <v>14.36</v>
      </c>
      <c r="DY7" s="24">
        <v>4.95</v>
      </c>
      <c r="DZ7" s="24">
        <v>5.64</v>
      </c>
      <c r="EA7" s="24">
        <v>6.43</v>
      </c>
      <c r="EB7" s="24">
        <v>7.75</v>
      </c>
      <c r="EC7" s="24">
        <v>9.44</v>
      </c>
      <c r="ED7" s="24">
        <v>8.68</v>
      </c>
      <c r="EE7" s="24">
        <v>0.27</v>
      </c>
      <c r="EF7" s="24">
        <v>0.27</v>
      </c>
      <c r="EG7" s="24">
        <v>0.31</v>
      </c>
      <c r="EH7" s="24">
        <v>0.25</v>
      </c>
      <c r="EI7" s="24">
        <v>0.24</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2025-02-25T01:19:10Z</cp:lastPrinted>
  <dcterms:created xsi:type="dcterms:W3CDTF">2025-01-24T07:07:39Z</dcterms:created>
  <dcterms:modified xsi:type="dcterms:W3CDTF">2025-02-25T01:19:14Z</dcterms:modified>
  <cp:category/>
</cp:coreProperties>
</file>