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1 鹿児島市\"/>
    </mc:Choice>
  </mc:AlternateContent>
  <xr:revisionPtr revIDLastSave="0" documentId="13_ncr:1_{30EC87A5-83B6-4D9F-96D9-9A40CA24F63C}" xr6:coauthVersionLast="36" xr6:coauthVersionMax="47" xr10:uidLastSave="{00000000-0000-0000-0000-000000000000}"/>
  <workbookProtection workbookAlgorithmName="SHA-512" workbookHashValue="geKaMprAwc26mDp1BH/P4EqDDs+6IiA27nSwOkimwAXWM1Hx/Mjwav2LU/cC1bQoz+9+lGc6TDniqj10c90qvA==" workbookSaltValue="yQXVf4AYb26YasrnwSRR1g=="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F85" i="4"/>
  <c r="BB10" i="4"/>
  <c r="AT10" i="4"/>
  <c r="AL10" i="4"/>
  <c r="W10" i="4"/>
  <c r="I10" i="4"/>
  <c r="B10" i="4"/>
  <c r="AD8" i="4"/>
  <c r="W8" i="4"/>
  <c r="P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<sst xmlns="http://schemas.openxmlformats.org/spreadsheetml/2006/main" count="228" uniqueCount="113">
  <si>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</si>
  <si>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</si>
  <si>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</si>
  <si>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</si>
  <si>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</si>
  <si>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</si>
  <si>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</si>
  <si>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</si>
  <si>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</si>
  <si>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</si>
  <si>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</si>
  <si>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</si>
  <si>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</si>
  <si>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</si>
  <si>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</si>
  <si>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</si>
  <si>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</si>
  <si>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</si>
  <si>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</si>
  <si>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</si>
  <si>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</si>
  <si>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</si>
  <si>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</si>
  <si>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</si>
  <si>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</si>
  <si>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</si>
  <si>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</si>
  <si>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</si>
  <si>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</si>
  <si>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</si>
  <si>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</si>
  <si>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</si>
  <si>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</si>
  <si>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</si>
  <si>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</si>
  <si>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</si>
  <si>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</si>
  <si>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</si>
  <si>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</si>
  <si>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</si>
  <si>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</si>
  <si>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</si>
  <si>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</si>
  <si>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</si>
  <si>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</si>
  <si>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</si>
  <si>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</si>
  <si>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</si>
  <si>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</si>
  <si>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</si>
  <si>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</si>
  <si>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</si>
  <si>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</si>
  <si>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</si>
  <si>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</si>
  <si>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</si>
  <si>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</si>
  <si>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</si>
  <si>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</si>
  <si>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</si>
  <si>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</si>
  <si>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</si>
  <si>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</si>
  <si>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</si>
  <si>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</si>
  <si>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</si>
  <si>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</si>
  <si>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</si>
  <si>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</si>
  <si>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</si>
  <si>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</si>
  <si>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</si>
  <si>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</si>
  <si>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</si>
  <si>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</si>
  <si>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</si>
  <si>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</si>
  <si>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</si>
  <si>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</si>
  <si>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</si>
  <si>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</si>
  <si>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</si>
  <si>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</si>
  <si>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</si>
  <si>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</si>
  <si>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</si>
  <si>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</si>
  <si>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</si>
  <si>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</si>
  <si>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</si>
  <si>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</si>
  <si>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</si>
  <si>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</si>
  <si>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</si>
  <si>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</si>
  <si>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</si>
  <si>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</si>
  <si>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</si>
  <si>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</si>
  <si>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</si>
  <si>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</si>
  <si>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</si>
  <si>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</si>
  <si>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</si>
  <si>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</si>
  <si>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</si>
  <si>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</si>
  <si>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</si>
  <si>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</si>
  <si>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</si>
  <si>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①経常収支比率と⑤料金回収率は、各年度　　　１００％以上であり、費用を水道料金等で賄えている。なお、２年度の減少は新型コロナウイルス感染症対策のために基本料金を４か月間免除した影響によるものである。
　②累積欠損金比率は各年度０％で、累積欠損金が生じていないことを示している。
　③流動比率は、各年度１００％以上で、短期的な債務を支払える現金等を保有できている状況である。なお、２年度の減少は①⑤と同様の理由によるものである。
　④企業債残高対給水収益比率は、類似団体に比べて高い状況にあるため、今後とも、企業債の適切な活用に努める。
　⑥給水原価は、類似団体と比べ低い状況であり、今後も同原価の抑制に取り組んでいく。なお、２年度の減少の理由は会計制度の見直しに伴う退職給与引当金の積立経過措置が元年度で終了したことによる。また、５年度の増加については、資産減耗費や修繕費等の増によるものである。
　⑦施設利用率は、類似都市と比較すると低い状況であるため、施設規模の適正化（ダウンサイジング）の検討・取組が必要であることを示している。
　⑧有収率は、上昇傾向で推移しており、類似団体に比べても高く、施設の稼働が有効的に収益につながっている。今後とも、高い有収率の維持に努めていく。</t>
    <rPh sb="378" eb="382">
      <t>シサンゲンモウ</t>
    </rPh>
    <rPh sb="382" eb="383">
      <t>ヒ</t>
    </rPh>
    <rPh sb="387" eb="388">
      <t>トウ</t>
    </rPh>
    <phoneticPr fontId="4"/>
  </si>
  <si>
    <t>　①有形固定資産減価償却率は、類似団体と同様、上昇傾向にあり、既存施設の経過年数が高まっている。
　②管路経年化率は、類似団体と同様、上昇傾向にある。３・４年度の上昇幅が大きい理由は、昭和
５７年度以前に布設した不明管を一括して５７年度に計上したことにより、例年と比べ経年管路延長が増加したためである。
　③管路更新率は、類似団体と比べ、やや高い水準を維持している。
　以上のことから、全体的に既存施設の経過年数が高まる傾向にあるが、水需要の減少による施設利用率の低下などの状況から、施設のダウンサイジングを踏まえた、中長期的な更新計画に基づく整備及び更新を進めていく必要がある。</t>
    <phoneticPr fontId="4"/>
  </si>
  <si>
    <t>　経営の健全性・効率性については、水需要が減少傾向にある中、引き続き、施設のダウンサイジングや経費縮減などの事業の合理化に努めるとともに、自己資金の確保や企業債の適切な活用に努めるなど経営基盤の強化を図る必要がある。
　老朽化の状況については、今後も、財源確保に努めながら、中長期的な更新計画に基づき、効率的に更新を行っていく必要がある。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</si>
</sst>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c:v>
                </c:pt>
                <c:pt idx="1">
                  <c:v>0.81</c:v>
                </c:pt>
                <c:pt idx="2">
                  <c:v>0.74</c:v>
                </c:pt>
                <c:pt idx="3">
                  <c:v>0.88</c:v>
                </c:pt>
                <c:pt idx="4">
                  <c:v>0.81</c:v>
                </c:pt>
              </c:numCache>
            </c:numRef>
          </c:val>
          <c:extLst>
            <c:ext xmlns:c16="http://schemas.microsoft.com/office/drawing/2014/chart" uri="{C3380CC4-5D6E-409C-BE32-E72D297353CC}">
              <c16:uniqueId val="{00000000-31B4-485C-86C2-9429CC82C47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31B4-485C-86C2-9429CC82C47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56.55</c:v>
                </c:pt>
                <c:pt idx="1">
                  <c:v>56.92</c:v>
                </c:pt>
                <c:pt idx="2">
                  <c:v>55.49</c:v>
                </c:pt>
                <c:pt idx="3">
                  <c:v>56.41</c:v>
                </c:pt>
                <c:pt idx="4">
                  <c:v>55.46</c:v>
                </c:pt>
              </c:numCache>
            </c:numRef>
          </c:val>
          <c:extLst>
            <c:ext xmlns:c16="http://schemas.microsoft.com/office/drawing/2014/chart" uri="{C3380CC4-5D6E-409C-BE32-E72D297353CC}">
              <c16:uniqueId val="{00000000-1041-4C4E-8DF7-2B5998B5E4D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1041-4C4E-8DF7-2B5998B5E4D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92.22</c:v>
                </c:pt>
                <c:pt idx="1">
                  <c:v>92.86</c:v>
                </c:pt>
                <c:pt idx="2">
                  <c:v>94.22</c:v>
                </c:pt>
                <c:pt idx="3">
                  <c:v>95.18</c:v>
                </c:pt>
                <c:pt idx="4">
                  <c:v>95.44</c:v>
                </c:pt>
              </c:numCache>
            </c:numRef>
          </c:val>
          <c:extLst>
            <c:ext xmlns:c16="http://schemas.microsoft.com/office/drawing/2014/chart" uri="{C3380CC4-5D6E-409C-BE32-E72D297353CC}">
              <c16:uniqueId val="{00000000-0F2E-461B-B756-D95D1952638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0F2E-461B-B756-D95D1952638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115.41</c:v>
                </c:pt>
                <c:pt idx="1">
                  <c:v>108.79</c:v>
                </c:pt>
                <c:pt idx="2">
                  <c:v>117.99</c:v>
                </c:pt>
                <c:pt idx="3">
                  <c:v>115.74</c:v>
                </c:pt>
                <c:pt idx="4">
                  <c:v>114.91</c:v>
                </c:pt>
              </c:numCache>
            </c:numRef>
          </c:val>
          <c:extLst>
            <c:ext xmlns:c16="http://schemas.microsoft.com/office/drawing/2014/chart" uri="{C3380CC4-5D6E-409C-BE32-E72D297353CC}">
              <c16:uniqueId val="{00000000-D135-4D39-B5B6-76D20FAC2A4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D135-4D39-B5B6-76D20FAC2A4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56.98</c:v>
                </c:pt>
                <c:pt idx="1">
                  <c:v>57.67</c:v>
                </c:pt>
                <c:pt idx="2">
                  <c:v>58.68</c:v>
                </c:pt>
                <c:pt idx="3">
                  <c:v>59.59</c:v>
                </c:pt>
                <c:pt idx="4">
                  <c:v>59.28</c:v>
                </c:pt>
              </c:numCache>
            </c:numRef>
          </c:val>
          <c:extLst>
            <c:ext xmlns:c16="http://schemas.microsoft.com/office/drawing/2014/chart" uri="{C3380CC4-5D6E-409C-BE32-E72D297353CC}">
              <c16:uniqueId val="{00000000-EAB5-47DB-A997-90676E26F7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EAB5-47DB-A997-90676E26F7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18.84</c:v>
                </c:pt>
                <c:pt idx="1">
                  <c:v>19.91</c:v>
                </c:pt>
                <c:pt idx="2">
                  <c:v>25.02</c:v>
                </c:pt>
                <c:pt idx="3">
                  <c:v>31.63</c:v>
                </c:pt>
                <c:pt idx="4">
                  <c:v>33.17</c:v>
                </c:pt>
              </c:numCache>
            </c:numRef>
          </c:val>
          <c:extLst>
            <c:ext xmlns:c16="http://schemas.microsoft.com/office/drawing/2014/chart" uri="{C3380CC4-5D6E-409C-BE32-E72D297353CC}">
              <c16:uniqueId val="{00000000-C362-4F51-A7EC-0F678BC81E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C362-4F51-A7EC-0F678BC81E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DA-48C7-89CB-EDBD03D84A6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CDA-48C7-89CB-EDBD03D84A6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267.35000000000002</c:v>
                </c:pt>
                <c:pt idx="1">
                  <c:v>243.44</c:v>
                </c:pt>
                <c:pt idx="2">
                  <c:v>256.33</c:v>
                </c:pt>
                <c:pt idx="3">
                  <c:v>251.09</c:v>
                </c:pt>
                <c:pt idx="4">
                  <c:v>256.83</c:v>
                </c:pt>
              </c:numCache>
            </c:numRef>
          </c:val>
          <c:extLst>
            <c:ext xmlns:c16="http://schemas.microsoft.com/office/drawing/2014/chart" uri="{C3380CC4-5D6E-409C-BE32-E72D297353CC}">
              <c16:uniqueId val="{00000000-52EA-4D7C-B98F-979B902BF3C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52EA-4D7C-B98F-979B902BF3C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343.92</c:v>
                </c:pt>
                <c:pt idx="1">
                  <c:v>368.28</c:v>
                </c:pt>
                <c:pt idx="2">
                  <c:v>318.62</c:v>
                </c:pt>
                <c:pt idx="3">
                  <c:v>321.38</c:v>
                </c:pt>
                <c:pt idx="4">
                  <c:v>326.62</c:v>
                </c:pt>
              </c:numCache>
            </c:numRef>
          </c:val>
          <c:extLst>
            <c:ext xmlns:c16="http://schemas.microsoft.com/office/drawing/2014/chart" uri="{C3380CC4-5D6E-409C-BE32-E72D297353CC}">
              <c16:uniqueId val="{00000000-3611-4CEF-8066-CF7BD1DB4B2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3611-4CEF-8066-CF7BD1DB4B2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111.87</c:v>
                </c:pt>
                <c:pt idx="1">
                  <c:v>105.15</c:v>
                </c:pt>
                <c:pt idx="2">
                  <c:v>114.77</c:v>
                </c:pt>
                <c:pt idx="3">
                  <c:v>112.81</c:v>
                </c:pt>
                <c:pt idx="4">
                  <c:v>111.54</c:v>
                </c:pt>
              </c:numCache>
            </c:numRef>
          </c:val>
          <c:extLst>
            <c:ext xmlns:c16="http://schemas.microsoft.com/office/drawing/2014/chart" uri="{C3380CC4-5D6E-409C-BE32-E72D297353CC}">
              <c16:uniqueId val="{00000000-E328-475D-8CF1-D453BBF6045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E328-475D-8CF1-D453BBF6045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153.34</c:v>
                </c:pt>
                <c:pt idx="1">
                  <c:v>145.07</c:v>
                </c:pt>
                <c:pt idx="2">
                  <c:v>147.46</c:v>
                </c:pt>
                <c:pt idx="3">
                  <c:v>150.35</c:v>
                </c:pt>
                <c:pt idx="4">
                  <c:v>152.66</c:v>
                </c:pt>
              </c:numCache>
            </c:numRef>
          </c:val>
          <c:extLst>
            <c:ext xmlns:c16="http://schemas.microsoft.com/office/drawing/2014/chart" uri="{C3380CC4-5D6E-409C-BE32-E72D297353CC}">
              <c16:uniqueId val="{00000000-CF64-4DE2-995D-6DA2D3B01F7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CF64-4DE2-995D-6DA2D3B01F7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鹿児島市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595042</v>
      </c>
      <c r="AM8" s="44"/>
      <c r="AN8" s="44"/>
      <c r="AO8" s="44"/>
      <c r="AP8" s="44"/>
      <c r="AQ8" s="44"/>
      <c r="AR8" s="44"/>
      <c r="AS8" s="44"/>
      <c r="AT8" s="45">
        <f>データ!$S$6</f>
        <v>547.61</v>
      </c>
      <c r="AU8" s="46"/>
      <c r="AV8" s="46"/>
      <c r="AW8" s="46"/>
      <c r="AX8" s="46"/>
      <c r="AY8" s="46"/>
      <c r="AZ8" s="46"/>
      <c r="BA8" s="46"/>
      <c r="BB8" s="47">
        <f>データ!$T$6</f>
        <v>1086.6199999999999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65.03</v>
      </c>
      <c r="J10" s="46"/>
      <c r="K10" s="46"/>
      <c r="L10" s="46"/>
      <c r="M10" s="46"/>
      <c r="N10" s="46"/>
      <c r="O10" s="80"/>
      <c r="P10" s="47">
        <f>データ!$P$6</f>
        <v>95.53</v>
      </c>
      <c r="Q10" s="47"/>
      <c r="R10" s="47"/>
      <c r="S10" s="47"/>
      <c r="T10" s="47"/>
      <c r="U10" s="47"/>
      <c r="V10" s="47"/>
      <c r="W10" s="44">
        <f>データ!$Q$6</f>
        <v>2585</v>
      </c>
      <c r="X10" s="44"/>
      <c r="Y10" s="44"/>
      <c r="Z10" s="44"/>
      <c r="AA10" s="44"/>
      <c r="AB10" s="44"/>
      <c r="AC10" s="44"/>
      <c r="AD10" s="2"/>
      <c r="AE10" s="2"/>
      <c r="AF10" s="2"/>
      <c r="AG10" s="2"/>
      <c r="AH10" s="2"/>
      <c r="AI10" s="2"/>
      <c r="AJ10" s="2"/>
      <c r="AK10" s="2"/>
      <c r="AL10" s="44">
        <f>データ!$U$6</f>
        <v>566200</v>
      </c>
      <c r="AM10" s="44"/>
      <c r="AN10" s="44"/>
      <c r="AO10" s="44"/>
      <c r="AP10" s="44"/>
      <c r="AQ10" s="44"/>
      <c r="AR10" s="44"/>
      <c r="AS10" s="44"/>
      <c r="AT10" s="45">
        <f>データ!$V$6</f>
        <v>279.99</v>
      </c>
      <c r="AU10" s="46"/>
      <c r="AV10" s="46"/>
      <c r="AW10" s="46"/>
      <c r="AX10" s="46"/>
      <c r="AY10" s="46"/>
      <c r="AZ10" s="46"/>
      <c r="BA10" s="46"/>
      <c r="BB10" s="47">
        <f>データ!$W$6</f>
        <v>2022.22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DcnGxmcqIoLogtyRVax3jRfKW84CG5VhBft0dx2IWwSqrwJNeS4DT3eZzvqMcApbuFYIH3RDIxTTrgjitGsDbQ==" saltValue="M4NJvbNE4G507j0Z4piJ4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462012</v>
      </c>
      <c r="D6" s="20">
        <f t="shared" si="3"/>
        <v>46</v>
      </c>
      <c r="E6" s="20">
        <f t="shared" si="3"/>
        <v>1</v>
      </c>
      <c r="F6" s="20">
        <f t="shared" si="3"/>
        <v>0</v>
      </c>
      <c r="G6" s="20">
        <f t="shared" si="3"/>
        <v>1</v>
      </c>
      <c r="H6" s="20" t="str">
        <f t="shared" si="3"/>
        <v>鹿児島県　鹿児島市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65.03</v>
      </c>
      <c r="P6" s="21">
        <f t="shared" si="3"/>
        <v>95.53</v>
      </c>
      <c r="Q6" s="21">
        <f t="shared" si="3"/>
        <v>2585</v>
      </c>
      <c r="R6" s="21">
        <f t="shared" si="3"/>
        <v>595042</v>
      </c>
      <c r="S6" s="21">
        <f t="shared" si="3"/>
        <v>547.61</v>
      </c>
      <c r="T6" s="21">
        <f t="shared" si="3"/>
        <v>1086.6199999999999</v>
      </c>
      <c r="U6" s="21">
        <f t="shared" si="3"/>
        <v>566200</v>
      </c>
      <c r="V6" s="21">
        <f t="shared" si="3"/>
        <v>279.99</v>
      </c>
      <c r="W6" s="21">
        <f t="shared" si="3"/>
        <v>2022.22</v>
      </c>
      <c r="X6" s="22">
        <f>IF(X7="",NA(),X7)</f>
        <v>115.41</v>
      </c>
      <c r="Y6" s="22">
        <f t="shared" ref="Y6:AG6" si="4">IF(Y7="",NA(),Y7)</f>
        <v>108.79</v>
      </c>
      <c r="Z6" s="22">
        <f t="shared" si="4"/>
        <v>117.99</v>
      </c>
      <c r="AA6" s="22">
        <f t="shared" si="4"/>
        <v>115.74</v>
      </c>
      <c r="AB6" s="22">
        <f t="shared" si="4"/>
        <v>114.91</v>
      </c>
      <c r="AC6" s="22">
        <f t="shared" si="4"/>
        <v>113.57</v>
      </c>
      <c r="AD6" s="22">
        <f t="shared" si="4"/>
        <v>112.59</v>
      </c>
      <c r="AE6" s="22">
        <f t="shared" si="4"/>
        <v>113.87</v>
      </c>
      <c r="AF6" s="22">
        <f t="shared" si="4"/>
        <v>109.87</v>
      </c>
      <c r="AG6" s="22">
        <f t="shared" si="4"/>
        <v>109.81</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267.35000000000002</v>
      </c>
      <c r="AU6" s="22">
        <f t="shared" ref="AU6:BC6" si="6">IF(AU7="",NA(),AU7)</f>
        <v>243.44</v>
      </c>
      <c r="AV6" s="22">
        <f t="shared" si="6"/>
        <v>256.33</v>
      </c>
      <c r="AW6" s="22">
        <f t="shared" si="6"/>
        <v>251.09</v>
      </c>
      <c r="AX6" s="22">
        <f t="shared" si="6"/>
        <v>256.83</v>
      </c>
      <c r="AY6" s="22">
        <f t="shared" si="6"/>
        <v>250.03</v>
      </c>
      <c r="AZ6" s="22">
        <f t="shared" si="6"/>
        <v>239.45</v>
      </c>
      <c r="BA6" s="22">
        <f t="shared" si="6"/>
        <v>246.01</v>
      </c>
      <c r="BB6" s="22">
        <f t="shared" si="6"/>
        <v>228.89</v>
      </c>
      <c r="BC6" s="22">
        <f t="shared" si="6"/>
        <v>232.66</v>
      </c>
      <c r="BD6" s="21" t="str">
        <f>IF(BD7="","",IF(BD7="-","【-】","【"&amp;SUBSTITUTE(TEXT(BD7,"#,##0.00"),"-","△")&amp;"】"))</f>
        <v>【243.36】</v>
      </c>
      <c r="BE6" s="22">
        <f>IF(BE7="",NA(),BE7)</f>
        <v>343.92</v>
      </c>
      <c r="BF6" s="22">
        <f t="shared" ref="BF6:BN6" si="7">IF(BF7="",NA(),BF7)</f>
        <v>368.28</v>
      </c>
      <c r="BG6" s="22">
        <f t="shared" si="7"/>
        <v>318.62</v>
      </c>
      <c r="BH6" s="22">
        <f t="shared" si="7"/>
        <v>321.38</v>
      </c>
      <c r="BI6" s="22">
        <f t="shared" si="7"/>
        <v>326.62</v>
      </c>
      <c r="BJ6" s="22">
        <f t="shared" si="7"/>
        <v>254.19</v>
      </c>
      <c r="BK6" s="22">
        <f t="shared" si="7"/>
        <v>259.56</v>
      </c>
      <c r="BL6" s="22">
        <f t="shared" si="7"/>
        <v>248.92</v>
      </c>
      <c r="BM6" s="22">
        <f t="shared" si="7"/>
        <v>251.26</v>
      </c>
      <c r="BN6" s="22">
        <f t="shared" si="7"/>
        <v>255.84</v>
      </c>
      <c r="BO6" s="21" t="str">
        <f>IF(BO7="","",IF(BO7="-","【-】","【"&amp;SUBSTITUTE(TEXT(BO7,"#,##0.00"),"-","△")&amp;"】"))</f>
        <v>【265.93】</v>
      </c>
      <c r="BP6" s="22">
        <f>IF(BP7="",NA(),BP7)</f>
        <v>111.87</v>
      </c>
      <c r="BQ6" s="22">
        <f t="shared" ref="BQ6:BY6" si="8">IF(BQ7="",NA(),BQ7)</f>
        <v>105.15</v>
      </c>
      <c r="BR6" s="22">
        <f t="shared" si="8"/>
        <v>114.77</v>
      </c>
      <c r="BS6" s="22">
        <f t="shared" si="8"/>
        <v>112.81</v>
      </c>
      <c r="BT6" s="22">
        <f t="shared" si="8"/>
        <v>111.54</v>
      </c>
      <c r="BU6" s="22">
        <f t="shared" si="8"/>
        <v>107.42</v>
      </c>
      <c r="BV6" s="22">
        <f t="shared" si="8"/>
        <v>105.07</v>
      </c>
      <c r="BW6" s="22">
        <f t="shared" si="8"/>
        <v>107.54</v>
      </c>
      <c r="BX6" s="22">
        <f t="shared" si="8"/>
        <v>101.93</v>
      </c>
      <c r="BY6" s="22">
        <f t="shared" si="8"/>
        <v>102.36</v>
      </c>
      <c r="BZ6" s="21" t="str">
        <f>IF(BZ7="","",IF(BZ7="-","【-】","【"&amp;SUBSTITUTE(TEXT(BZ7,"#,##0.00"),"-","△")&amp;"】"))</f>
        <v>【97.82】</v>
      </c>
      <c r="CA6" s="22">
        <f>IF(CA7="",NA(),CA7)</f>
        <v>153.34</v>
      </c>
      <c r="CB6" s="22">
        <f t="shared" ref="CB6:CJ6" si="9">IF(CB7="",NA(),CB7)</f>
        <v>145.07</v>
      </c>
      <c r="CC6" s="22">
        <f t="shared" si="9"/>
        <v>147.46</v>
      </c>
      <c r="CD6" s="22">
        <f t="shared" si="9"/>
        <v>150.35</v>
      </c>
      <c r="CE6" s="22">
        <f t="shared" si="9"/>
        <v>152.66</v>
      </c>
      <c r="CF6" s="22">
        <f t="shared" si="9"/>
        <v>157.19</v>
      </c>
      <c r="CG6" s="22">
        <f t="shared" si="9"/>
        <v>153.71</v>
      </c>
      <c r="CH6" s="22">
        <f t="shared" si="9"/>
        <v>155.9</v>
      </c>
      <c r="CI6" s="22">
        <f t="shared" si="9"/>
        <v>162.47</v>
      </c>
      <c r="CJ6" s="22">
        <f t="shared" si="9"/>
        <v>165.52</v>
      </c>
      <c r="CK6" s="21" t="str">
        <f>IF(CK7="","",IF(CK7="-","【-】","【"&amp;SUBSTITUTE(TEXT(CK7,"#,##0.00"),"-","△")&amp;"】"))</f>
        <v>【177.56】</v>
      </c>
      <c r="CL6" s="22">
        <f>IF(CL7="",NA(),CL7)</f>
        <v>56.55</v>
      </c>
      <c r="CM6" s="22">
        <f t="shared" ref="CM6:CU6" si="10">IF(CM7="",NA(),CM7)</f>
        <v>56.92</v>
      </c>
      <c r="CN6" s="22">
        <f t="shared" si="10"/>
        <v>55.49</v>
      </c>
      <c r="CO6" s="22">
        <f t="shared" si="10"/>
        <v>56.41</v>
      </c>
      <c r="CP6" s="22">
        <f t="shared" si="10"/>
        <v>55.46</v>
      </c>
      <c r="CQ6" s="22">
        <f t="shared" si="10"/>
        <v>63.16</v>
      </c>
      <c r="CR6" s="22">
        <f t="shared" si="10"/>
        <v>64.41</v>
      </c>
      <c r="CS6" s="22">
        <f t="shared" si="10"/>
        <v>64.11</v>
      </c>
      <c r="CT6" s="22">
        <f t="shared" si="10"/>
        <v>63.81</v>
      </c>
      <c r="CU6" s="22">
        <f t="shared" si="10"/>
        <v>63.58</v>
      </c>
      <c r="CV6" s="21" t="str">
        <f>IF(CV7="","",IF(CV7="-","【-】","【"&amp;SUBSTITUTE(TEXT(CV7,"#,##0.00"),"-","△")&amp;"】"))</f>
        <v>【59.81】</v>
      </c>
      <c r="CW6" s="22">
        <f>IF(CW7="",NA(),CW7)</f>
        <v>92.22</v>
      </c>
      <c r="CX6" s="22">
        <f t="shared" ref="CX6:DF6" si="11">IF(CX7="",NA(),CX7)</f>
        <v>92.86</v>
      </c>
      <c r="CY6" s="22">
        <f t="shared" si="11"/>
        <v>94.22</v>
      </c>
      <c r="CZ6" s="22">
        <f t="shared" si="11"/>
        <v>95.18</v>
      </c>
      <c r="DA6" s="22">
        <f t="shared" si="11"/>
        <v>95.44</v>
      </c>
      <c r="DB6" s="22">
        <f t="shared" si="11"/>
        <v>91.48</v>
      </c>
      <c r="DC6" s="22">
        <f t="shared" si="11"/>
        <v>91.64</v>
      </c>
      <c r="DD6" s="22">
        <f t="shared" si="11"/>
        <v>92.09</v>
      </c>
      <c r="DE6" s="22">
        <f t="shared" si="11"/>
        <v>91.76</v>
      </c>
      <c r="DF6" s="22">
        <f t="shared" si="11"/>
        <v>91.22</v>
      </c>
      <c r="DG6" s="21" t="str">
        <f>IF(DG7="","",IF(DG7="-","【-】","【"&amp;SUBSTITUTE(TEXT(DG7,"#,##0.00"),"-","△")&amp;"】"))</f>
        <v>【89.42】</v>
      </c>
      <c r="DH6" s="22">
        <f>IF(DH7="",NA(),DH7)</f>
        <v>56.98</v>
      </c>
      <c r="DI6" s="22">
        <f t="shared" ref="DI6:DQ6" si="12">IF(DI7="",NA(),DI7)</f>
        <v>57.67</v>
      </c>
      <c r="DJ6" s="22">
        <f t="shared" si="12"/>
        <v>58.68</v>
      </c>
      <c r="DK6" s="22">
        <f t="shared" si="12"/>
        <v>59.59</v>
      </c>
      <c r="DL6" s="22">
        <f t="shared" si="12"/>
        <v>59.28</v>
      </c>
      <c r="DM6" s="22">
        <f t="shared" si="12"/>
        <v>51.13</v>
      </c>
      <c r="DN6" s="22">
        <f t="shared" si="12"/>
        <v>51.62</v>
      </c>
      <c r="DO6" s="22">
        <f t="shared" si="12"/>
        <v>52.16</v>
      </c>
      <c r="DP6" s="22">
        <f t="shared" si="12"/>
        <v>52.59</v>
      </c>
      <c r="DQ6" s="22">
        <f t="shared" si="12"/>
        <v>52.74</v>
      </c>
      <c r="DR6" s="21" t="str">
        <f>IF(DR7="","",IF(DR7="-","【-】","【"&amp;SUBSTITUTE(TEXT(DR7,"#,##0.00"),"-","△")&amp;"】"))</f>
        <v>【52.02】</v>
      </c>
      <c r="DS6" s="22">
        <f>IF(DS7="",NA(),DS7)</f>
        <v>18.84</v>
      </c>
      <c r="DT6" s="22">
        <f t="shared" ref="DT6:EB6" si="13">IF(DT7="",NA(),DT7)</f>
        <v>19.91</v>
      </c>
      <c r="DU6" s="22">
        <f t="shared" si="13"/>
        <v>25.02</v>
      </c>
      <c r="DV6" s="22">
        <f t="shared" si="13"/>
        <v>31.63</v>
      </c>
      <c r="DW6" s="22">
        <f t="shared" si="13"/>
        <v>33.17</v>
      </c>
      <c r="DX6" s="22">
        <f t="shared" si="13"/>
        <v>22.41</v>
      </c>
      <c r="DY6" s="22">
        <f t="shared" si="13"/>
        <v>23.68</v>
      </c>
      <c r="DZ6" s="22">
        <f t="shared" si="13"/>
        <v>25.76</v>
      </c>
      <c r="EA6" s="22">
        <f t="shared" si="13"/>
        <v>27.51</v>
      </c>
      <c r="EB6" s="22">
        <f t="shared" si="13"/>
        <v>28.57</v>
      </c>
      <c r="EC6" s="21" t="str">
        <f>IF(EC7="","",IF(EC7="-","【-】","【"&amp;SUBSTITUTE(TEXT(EC7,"#,##0.00"),"-","△")&amp;"】"))</f>
        <v>【25.37】</v>
      </c>
      <c r="ED6" s="22">
        <f>IF(ED7="",NA(),ED7)</f>
        <v>0.9</v>
      </c>
      <c r="EE6" s="22">
        <f t="shared" ref="EE6:EM6" si="14">IF(EE7="",NA(),EE7)</f>
        <v>0.81</v>
      </c>
      <c r="EF6" s="22">
        <f t="shared" si="14"/>
        <v>0.74</v>
      </c>
      <c r="EG6" s="22">
        <f t="shared" si="14"/>
        <v>0.88</v>
      </c>
      <c r="EH6" s="22">
        <f t="shared" si="14"/>
        <v>0.81</v>
      </c>
      <c r="EI6" s="22">
        <f t="shared" si="14"/>
        <v>0.73</v>
      </c>
      <c r="EJ6" s="22">
        <f t="shared" si="14"/>
        <v>0.79</v>
      </c>
      <c r="EK6" s="22">
        <f t="shared" si="14"/>
        <v>0.75</v>
      </c>
      <c r="EL6" s="22">
        <f t="shared" si="14"/>
        <v>0.78</v>
      </c>
      <c r="EM6" s="22">
        <f t="shared" si="14"/>
        <v>0.73</v>
      </c>
      <c r="EN6" s="21" t="str">
        <f>IF(EN7="","",IF(EN7="-","【-】","【"&amp;SUBSTITUTE(TEXT(EN7,"#,##0.00"),"-","△")&amp;"】"))</f>
        <v>【0.62】</v>
      </c>
    </row>
    <row r="7" spans="1:144" s="23" customFormat="1" x14ac:dyDescent="0.2">
      <c r="A7" s="15"/>
      <c r="B7" s="24">
        <v>2023</v>
      </c>
      <c r="C7" s="24">
        <v>462012</v>
      </c>
      <c r="D7" s="24">
        <v>46</v>
      </c>
      <c r="E7" s="24">
        <v>1</v>
      </c>
      <c r="F7" s="24">
        <v>0</v>
      </c>
      <c r="G7" s="24">
        <v>1</v>
      </c>
      <c r="H7" s="24" t="s">
        <v>93</v>
      </c>
      <c r="I7" s="24" t="s">
        <v>94</v>
      </c>
      <c r="J7" s="24" t="s">
        <v>95</v>
      </c>
      <c r="K7" s="24" t="s">
        <v>96</v>
      </c>
      <c r="L7" s="24" t="s">
        <v>97</v>
      </c>
      <c r="M7" s="24" t="s">
        <v>98</v>
      </c>
      <c r="N7" s="25" t="s">
        <v>99</v>
      </c>
      <c r="O7" s="25">
        <v>65.03</v>
      </c>
      <c r="P7" s="25">
        <v>95.53</v>
      </c>
      <c r="Q7" s="25">
        <v>2585</v>
      </c>
      <c r="R7" s="25">
        <v>595042</v>
      </c>
      <c r="S7" s="25">
        <v>547.61</v>
      </c>
      <c r="T7" s="25">
        <v>1086.6199999999999</v>
      </c>
      <c r="U7" s="25">
        <v>566200</v>
      </c>
      <c r="V7" s="25">
        <v>279.99</v>
      </c>
      <c r="W7" s="25">
        <v>2022.22</v>
      </c>
      <c r="X7" s="25">
        <v>115.41</v>
      </c>
      <c r="Y7" s="25">
        <v>108.79</v>
      </c>
      <c r="Z7" s="25">
        <v>117.99</v>
      </c>
      <c r="AA7" s="25">
        <v>115.74</v>
      </c>
      <c r="AB7" s="25">
        <v>114.91</v>
      </c>
      <c r="AC7" s="25">
        <v>113.57</v>
      </c>
      <c r="AD7" s="25">
        <v>112.59</v>
      </c>
      <c r="AE7" s="25">
        <v>113.87</v>
      </c>
      <c r="AF7" s="25">
        <v>109.87</v>
      </c>
      <c r="AG7" s="25">
        <v>109.81</v>
      </c>
      <c r="AH7" s="25">
        <v>108.24</v>
      </c>
      <c r="AI7" s="25">
        <v>0</v>
      </c>
      <c r="AJ7" s="25">
        <v>0</v>
      </c>
      <c r="AK7" s="25">
        <v>0</v>
      </c>
      <c r="AL7" s="25">
        <v>0</v>
      </c>
      <c r="AM7" s="25">
        <v>0</v>
      </c>
      <c r="AN7" s="25">
        <v>0</v>
      </c>
      <c r="AO7" s="25">
        <v>0</v>
      </c>
      <c r="AP7" s="25">
        <v>0</v>
      </c>
      <c r="AQ7" s="25">
        <v>0</v>
      </c>
      <c r="AR7" s="25">
        <v>0</v>
      </c>
      <c r="AS7" s="25">
        <v>1.5</v>
      </c>
      <c r="AT7" s="25">
        <v>267.35000000000002</v>
      </c>
      <c r="AU7" s="25">
        <v>243.44</v>
      </c>
      <c r="AV7" s="25">
        <v>256.33</v>
      </c>
      <c r="AW7" s="25">
        <v>251.09</v>
      </c>
      <c r="AX7" s="25">
        <v>256.83</v>
      </c>
      <c r="AY7" s="25">
        <v>250.03</v>
      </c>
      <c r="AZ7" s="25">
        <v>239.45</v>
      </c>
      <c r="BA7" s="25">
        <v>246.01</v>
      </c>
      <c r="BB7" s="25">
        <v>228.89</v>
      </c>
      <c r="BC7" s="25">
        <v>232.66</v>
      </c>
      <c r="BD7" s="25">
        <v>243.36</v>
      </c>
      <c r="BE7" s="25">
        <v>343.92</v>
      </c>
      <c r="BF7" s="25">
        <v>368.28</v>
      </c>
      <c r="BG7" s="25">
        <v>318.62</v>
      </c>
      <c r="BH7" s="25">
        <v>321.38</v>
      </c>
      <c r="BI7" s="25">
        <v>326.62</v>
      </c>
      <c r="BJ7" s="25">
        <v>254.19</v>
      </c>
      <c r="BK7" s="25">
        <v>259.56</v>
      </c>
      <c r="BL7" s="25">
        <v>248.92</v>
      </c>
      <c r="BM7" s="25">
        <v>251.26</v>
      </c>
      <c r="BN7" s="25">
        <v>255.84</v>
      </c>
      <c r="BO7" s="25">
        <v>265.93</v>
      </c>
      <c r="BP7" s="25">
        <v>111.87</v>
      </c>
      <c r="BQ7" s="25">
        <v>105.15</v>
      </c>
      <c r="BR7" s="25">
        <v>114.77</v>
      </c>
      <c r="BS7" s="25">
        <v>112.81</v>
      </c>
      <c r="BT7" s="25">
        <v>111.54</v>
      </c>
      <c r="BU7" s="25">
        <v>107.42</v>
      </c>
      <c r="BV7" s="25">
        <v>105.07</v>
      </c>
      <c r="BW7" s="25">
        <v>107.54</v>
      </c>
      <c r="BX7" s="25">
        <v>101.93</v>
      </c>
      <c r="BY7" s="25">
        <v>102.36</v>
      </c>
      <c r="BZ7" s="25">
        <v>97.82</v>
      </c>
      <c r="CA7" s="25">
        <v>153.34</v>
      </c>
      <c r="CB7" s="25">
        <v>145.07</v>
      </c>
      <c r="CC7" s="25">
        <v>147.46</v>
      </c>
      <c r="CD7" s="25">
        <v>150.35</v>
      </c>
      <c r="CE7" s="25">
        <v>152.66</v>
      </c>
      <c r="CF7" s="25">
        <v>157.19</v>
      </c>
      <c r="CG7" s="25">
        <v>153.71</v>
      </c>
      <c r="CH7" s="25">
        <v>155.9</v>
      </c>
      <c r="CI7" s="25">
        <v>162.47</v>
      </c>
      <c r="CJ7" s="25">
        <v>165.52</v>
      </c>
      <c r="CK7" s="25">
        <v>177.56</v>
      </c>
      <c r="CL7" s="25">
        <v>56.55</v>
      </c>
      <c r="CM7" s="25">
        <v>56.92</v>
      </c>
      <c r="CN7" s="25">
        <v>55.49</v>
      </c>
      <c r="CO7" s="25">
        <v>56.41</v>
      </c>
      <c r="CP7" s="25">
        <v>55.46</v>
      </c>
      <c r="CQ7" s="25">
        <v>63.16</v>
      </c>
      <c r="CR7" s="25">
        <v>64.41</v>
      </c>
      <c r="CS7" s="25">
        <v>64.11</v>
      </c>
      <c r="CT7" s="25">
        <v>63.81</v>
      </c>
      <c r="CU7" s="25">
        <v>63.58</v>
      </c>
      <c r="CV7" s="25">
        <v>59.81</v>
      </c>
      <c r="CW7" s="25">
        <v>92.22</v>
      </c>
      <c r="CX7" s="25">
        <v>92.86</v>
      </c>
      <c r="CY7" s="25">
        <v>94.22</v>
      </c>
      <c r="CZ7" s="25">
        <v>95.18</v>
      </c>
      <c r="DA7" s="25">
        <v>95.44</v>
      </c>
      <c r="DB7" s="25">
        <v>91.48</v>
      </c>
      <c r="DC7" s="25">
        <v>91.64</v>
      </c>
      <c r="DD7" s="25">
        <v>92.09</v>
      </c>
      <c r="DE7" s="25">
        <v>91.76</v>
      </c>
      <c r="DF7" s="25">
        <v>91.22</v>
      </c>
      <c r="DG7" s="25">
        <v>89.42</v>
      </c>
      <c r="DH7" s="25">
        <v>56.98</v>
      </c>
      <c r="DI7" s="25">
        <v>57.67</v>
      </c>
      <c r="DJ7" s="25">
        <v>58.68</v>
      </c>
      <c r="DK7" s="25">
        <v>59.59</v>
      </c>
      <c r="DL7" s="25">
        <v>59.28</v>
      </c>
      <c r="DM7" s="25">
        <v>51.13</v>
      </c>
      <c r="DN7" s="25">
        <v>51.62</v>
      </c>
      <c r="DO7" s="25">
        <v>52.16</v>
      </c>
      <c r="DP7" s="25">
        <v>52.59</v>
      </c>
      <c r="DQ7" s="25">
        <v>52.74</v>
      </c>
      <c r="DR7" s="25">
        <v>52.02</v>
      </c>
      <c r="DS7" s="25">
        <v>18.84</v>
      </c>
      <c r="DT7" s="25">
        <v>19.91</v>
      </c>
      <c r="DU7" s="25">
        <v>25.02</v>
      </c>
      <c r="DV7" s="25">
        <v>31.63</v>
      </c>
      <c r="DW7" s="25">
        <v>33.17</v>
      </c>
      <c r="DX7" s="25">
        <v>22.41</v>
      </c>
      <c r="DY7" s="25">
        <v>23.68</v>
      </c>
      <c r="DZ7" s="25">
        <v>25.76</v>
      </c>
      <c r="EA7" s="25">
        <v>27.51</v>
      </c>
      <c r="EB7" s="25">
        <v>28.57</v>
      </c>
      <c r="EC7" s="25">
        <v>25.37</v>
      </c>
      <c r="ED7" s="25">
        <v>0.9</v>
      </c>
      <c r="EE7" s="25">
        <v>0.81</v>
      </c>
      <c r="EF7" s="25">
        <v>0.74</v>
      </c>
      <c r="EG7" s="25">
        <v>0.88</v>
      </c>
      <c r="EH7" s="25">
        <v>0.81</v>
      </c>
      <c r="EI7" s="25">
        <v>0.73</v>
      </c>
      <c r="EJ7" s="25">
        <v>0.79</v>
      </c>
      <c r="EK7" s="25">
        <v>0.75</v>
      </c>
      <c r="EL7" s="25">
        <v>0.78</v>
      </c>
      <c r="EM7" s="25">
        <v>0.73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2025-02-12T10:19:16Z</cp:lastPrinted>
  <dcterms:created xsi:type="dcterms:W3CDTF">2025-01-24T06:56:15Z</dcterms:created>
  <dcterms:modified xsi:type="dcterms:W3CDTF">2025-02-25T01:18:16Z</dcterms:modified>
  <cp:category/>
</cp:coreProperties>
</file>