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42　知名町，沖永良部バス企業団◎\"/>
    </mc:Choice>
  </mc:AlternateContent>
  <xr:revisionPtr revIDLastSave="0" documentId="13_ncr:1_{63514616-40EB-4D7A-ACFD-2F23D156E65B}" xr6:coauthVersionLast="36" xr6:coauthVersionMax="36" xr10:uidLastSave="{00000000-0000-0000-0000-000000000000}"/>
  <workbookProtection workbookAlgorithmName="SHA-512" workbookHashValue="V0/FFno0qi3Fh6igDaX/Ow2s3Xyd3UkJiSC3XB2KD3q3c/k9xHYCqBDIaCSlzjuz8qa0iRFMxvujN+656j+LBQ==" workbookSaltValue="67xy0bxwdB0zEPYeuMWfv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O6" i="5"/>
  <c r="I10" i="4" s="1"/>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6" i="4"/>
  <c r="E86" i="4"/>
  <c r="AL10" i="4"/>
  <c r="P10" i="4"/>
  <c r="B10" i="4"/>
  <c r="AD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<sst xmlns="http://schemas.openxmlformats.org/spreadsheetml/2006/main" count="236" uniqueCount="119">
  <si>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</si>
  <si>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</si>
  <si>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</si>
  <si>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</si>
  <si>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</si>
  <si>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</si>
  <si>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</si>
  <si>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</si>
  <si>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</si>
  <si>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</si>
  <si>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</si>
  <si>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</si>
  <si>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</si>
  <si>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</si>
  <si>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</si>
  <si>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</si>
  <si>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</si>
  <si>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</si>
  <si>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</si>
  <si>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</si>
  <si>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</si>
  <si>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</si>
  <si>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</si>
  <si>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</si>
  <si>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</si>
  <si>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</si>
  <si>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</si>
  <si>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</si>
  <si>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</si>
  <si>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</si>
  <si>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</si>
  <si>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</si>
  <si>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</si>
  <si>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</si>
  <si>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</si>
  <si>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</si>
  <si>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</si>
  <si>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</si>
  <si>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</si>
  <si>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</si>
  <si>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</si>
  <si>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</si>
  <si>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</si>
  <si>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</si>
  <si>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</si>
  <si>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</si>
  <si>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</si>
  <si>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</si>
  <si>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</si>
  <si>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</si>
  <si>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</si>
  <si>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</si>
  <si>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</si>
  <si>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</si>
  <si>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</si>
  <si>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</si>
  <si>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</si>
  <si>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</si>
  <si>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</si>
  <si>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</si>
  <si>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</si>
  <si>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</si>
  <si>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</si>
  <si>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</si>
  <si>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</si>
  <si>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</si>
  <si>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</si>
  <si>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</si>
  <si>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</si>
  <si>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</si>
  <si>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</si>
  <si>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</si>
  <si>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</si>
  <si>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</si>
  <si>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</si>
  <si>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</si>
  <si>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</si>
  <si>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</si>
  <si>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</si>
  <si>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</si>
  <si>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</si>
  <si>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</si>
  <si>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</si>
  <si>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</si>
  <si>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</si>
  <si>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</si>
  <si>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</si>
  <si>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</si>
  <si>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</si>
  <si>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</si>
  <si>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</si>
  <si>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</si>
  <si>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</si>
  <si>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</si>
  <si>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</si>
  <si>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</si>
  <si>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</si>
  <si>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</si>
  <si>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知名町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</si>
  <si>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</si>
  <si>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</si>
  <si>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</si>
  <si>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</si>
  <si>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</si>
  <si>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</si>
  <si>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</si>
  <si>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</si>
  <si>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</si>
  <si>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</si>
  <si>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</si>
  <si>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</si>
  <si>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</si>
  <si>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</si>
  <si>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</si>
  <si>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</si>
  <si>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</si>
  <si>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
　昨年度より増加傾向であるが、他会計繰入金に依存している状況にある。今後、人口減少に伴う使用料収入の減少も見込まれることから、適正な使用料収入の確保と汚水処理コストの削減が求められる。
　今後は経営状況のは把握に努め、使用料の適正化を図っていく。
④企業債残高対事業規模比率
　排水施設の施設整備の完了以降、起債発行額が減少しているため指標としては近年「0」となっている。
⑤経費回収率
　令和３年度から約66％減少したのは、令和５年度からの公営企業法適用に伴う移行準備金が主な理由である。令和５年度からは、令和３年度と同程度の経費回収率になると想定される。
⑥汚水処理原価
　公営企業会計適用に伴う移行準備金により汚水処理費の増加が見られ、昨年度より大幅な増加となっている。
⑦施設利用率
　前年度から減少したのは、３処理区あるうちの１処理区(住吉地区浄化センター)の流量計の故障により、晴天時一日平均処理水量が減少したためである。
⑧水洗化率　
　前年度より微増であるが、類似団体の平均を下回っている。水洗化率向上のため、未接続世帯への啓発活動に取り組んでいく。</t>
    <rPh sb="10" eb="13">
      <t>サクネンド</t>
    </rPh>
    <rPh sb="15" eb="17">
      <t>ゾウカ</t>
    </rPh>
    <rPh sb="17" eb="19">
      <t>ケイコウ</t>
    </rPh>
    <rPh sb="103" eb="105">
      <t>コンゴ</t>
    </rPh>
    <rPh sb="106" eb="108">
      <t>ケイエイ</t>
    </rPh>
    <rPh sb="108" eb="110">
      <t>ジョウキョウ</t>
    </rPh>
    <rPh sb="112" eb="114">
      <t>ハアク</t>
    </rPh>
    <rPh sb="115" eb="116">
      <t>ツト</t>
    </rPh>
    <rPh sb="118" eb="121">
      <t>シヨウリョウ</t>
    </rPh>
    <rPh sb="122" eb="125">
      <t>テキセイカ</t>
    </rPh>
    <rPh sb="126" eb="127">
      <t>ハカ</t>
    </rPh>
    <rPh sb="204" eb="206">
      <t>レイワ</t>
    </rPh>
    <rPh sb="207" eb="209">
      <t>ネンド</t>
    </rPh>
    <rPh sb="211" eb="212">
      <t>ヤク</t>
    </rPh>
    <rPh sb="215" eb="217">
      <t>ゲンショウ</t>
    </rPh>
    <rPh sb="222" eb="224">
      <t>レイワ</t>
    </rPh>
    <rPh sb="225" eb="227">
      <t>ネンド</t>
    </rPh>
    <rPh sb="230" eb="235">
      <t>コウエイキギョウホウ</t>
    </rPh>
    <rPh sb="235" eb="237">
      <t>テキヨウ</t>
    </rPh>
    <rPh sb="238" eb="239">
      <t>トモナ</t>
    </rPh>
    <rPh sb="240" eb="242">
      <t>イコウ</t>
    </rPh>
    <rPh sb="242" eb="245">
      <t>ジュンビキン</t>
    </rPh>
    <rPh sb="246" eb="247">
      <t>オモ</t>
    </rPh>
    <rPh sb="248" eb="250">
      <t>リユウ</t>
    </rPh>
    <rPh sb="254" eb="256">
      <t>レイワ</t>
    </rPh>
    <rPh sb="257" eb="259">
      <t>ネンド</t>
    </rPh>
    <rPh sb="263" eb="265">
      <t>レイワ</t>
    </rPh>
    <rPh sb="266" eb="268">
      <t>ネンド</t>
    </rPh>
    <rPh sb="282" eb="284">
      <t>ソウテイ</t>
    </rPh>
    <rPh sb="298" eb="300">
      <t>コウエイ</t>
    </rPh>
    <rPh sb="300" eb="302">
      <t>キギョウ</t>
    </rPh>
    <rPh sb="302" eb="304">
      <t>カイケイ</t>
    </rPh>
    <rPh sb="304" eb="306">
      <t>テキヨウ</t>
    </rPh>
    <rPh sb="307" eb="308">
      <t>トモナ</t>
    </rPh>
    <rPh sb="309" eb="311">
      <t>イコウ</t>
    </rPh>
    <rPh sb="311" eb="313">
      <t>ジュンビ</t>
    </rPh>
    <rPh sb="313" eb="314">
      <t>キン</t>
    </rPh>
    <rPh sb="317" eb="319">
      <t>オスイ</t>
    </rPh>
    <rPh sb="319" eb="321">
      <t>ショリ</t>
    </rPh>
    <rPh sb="321" eb="322">
      <t>ヒ</t>
    </rPh>
    <rPh sb="356" eb="358">
      <t>ゼンネン</t>
    </rPh>
    <rPh sb="358" eb="359">
      <t>ド</t>
    </rPh>
    <rPh sb="361" eb="363">
      <t>ゲンショウ</t>
    </rPh>
    <rPh sb="369" eb="371">
      <t>ショリ</t>
    </rPh>
    <rPh sb="371" eb="372">
      <t>ク</t>
    </rPh>
    <rPh sb="378" eb="381">
      <t>ショリク</t>
    </rPh>
    <rPh sb="382" eb="384">
      <t>スミヨシ</t>
    </rPh>
    <rPh sb="384" eb="386">
      <t>チク</t>
    </rPh>
    <rPh sb="386" eb="388">
      <t>ジョウカ</t>
    </rPh>
    <rPh sb="394" eb="397">
      <t>リュウリョウケイ</t>
    </rPh>
    <rPh sb="398" eb="400">
      <t>コショウ</t>
    </rPh>
    <rPh sb="404" eb="406">
      <t>セイテン</t>
    </rPh>
    <rPh sb="406" eb="407">
      <t>ジ</t>
    </rPh>
    <rPh sb="407" eb="409">
      <t>イチニチ</t>
    </rPh>
    <rPh sb="409" eb="411">
      <t>ヘイキン</t>
    </rPh>
    <rPh sb="411" eb="413">
      <t>ショリ</t>
    </rPh>
    <rPh sb="413" eb="415">
      <t>スイリョウ</t>
    </rPh>
    <rPh sb="416" eb="418">
      <t>ゲンショウ</t>
    </rPh>
    <rPh sb="435" eb="438">
      <t>ゼンネンド</t>
    </rPh>
    <rPh sb="440" eb="442">
      <t>ビゾウ</t>
    </rPh>
    <rPh sb="455" eb="457">
      <t>シタマワ</t>
    </rPh>
    <rPh sb="462" eb="465">
      <t>スイセンカ</t>
    </rPh>
    <rPh sb="465" eb="466">
      <t>リツ</t>
    </rPh>
    <rPh sb="466" eb="468">
      <t>コウジョウ</t>
    </rPh>
    <rPh sb="472" eb="475">
      <t>ミセツゾク</t>
    </rPh>
    <rPh sb="475" eb="477">
      <t>セタイ</t>
    </rPh>
    <rPh sb="479" eb="481">
      <t>ケイハツ</t>
    </rPh>
    <rPh sb="481" eb="483">
      <t>カツドウ</t>
    </rPh>
    <rPh sb="484" eb="485">
      <t>ト</t>
    </rPh>
    <rPh sb="486" eb="487">
      <t>ク</t>
    </rPh>
    <phoneticPr fontId="4"/>
  </si>
  <si>
    <t>③管渠改善率
　平成29年度以降は、管渠の更新・改良・修繕等の実績はない状況である。また、現時点では耐用年数を超えるものはないが、平成27年度に機能診断、平成28年度に最適整備構想を策定している。
　今後の更新は、最適整備構想に沿って、計画的・効率的に改善を行っていく予定であり、改善率は向上していくことが想定される。</t>
    <rPh sb="45" eb="48">
      <t>ゲンジテン</t>
    </rPh>
    <rPh sb="50" eb="52">
      <t>タイヨウ</t>
    </rPh>
    <rPh sb="52" eb="54">
      <t>ネンスウ</t>
    </rPh>
    <rPh sb="55" eb="56">
      <t>コ</t>
    </rPh>
    <rPh sb="65" eb="67">
      <t>ヘイセイ</t>
    </rPh>
    <rPh sb="69" eb="70">
      <t>ネン</t>
    </rPh>
    <rPh sb="70" eb="71">
      <t>ド</t>
    </rPh>
    <rPh sb="72" eb="74">
      <t>キノウ</t>
    </rPh>
    <rPh sb="74" eb="76">
      <t>シンダン</t>
    </rPh>
    <rPh sb="77" eb="79">
      <t>ヘイセイ</t>
    </rPh>
    <rPh sb="81" eb="83">
      <t>ネンド</t>
    </rPh>
    <rPh sb="84" eb="86">
      <t>サイテキ</t>
    </rPh>
    <rPh sb="86" eb="88">
      <t>セイビ</t>
    </rPh>
    <rPh sb="88" eb="90">
      <t>コウソウ</t>
    </rPh>
    <rPh sb="91" eb="93">
      <t>サクテイ</t>
    </rPh>
    <rPh sb="100" eb="102">
      <t>コンゴ</t>
    </rPh>
    <rPh sb="103" eb="105">
      <t>コウシン</t>
    </rPh>
    <rPh sb="107" eb="109">
      <t>サイテキ</t>
    </rPh>
    <rPh sb="109" eb="111">
      <t>セイビ</t>
    </rPh>
    <rPh sb="111" eb="113">
      <t>コウソウ</t>
    </rPh>
    <rPh sb="114" eb="115">
      <t>ソ</t>
    </rPh>
    <rPh sb="118" eb="121">
      <t>ケイカクテキ</t>
    </rPh>
    <rPh sb="122" eb="124">
      <t>コウリツ</t>
    </rPh>
    <rPh sb="124" eb="125">
      <t>テキ</t>
    </rPh>
    <rPh sb="126" eb="128">
      <t>カイゼン</t>
    </rPh>
    <rPh sb="129" eb="130">
      <t>オコナ</t>
    </rPh>
    <rPh sb="134" eb="136">
      <t>ヨテイ</t>
    </rPh>
    <rPh sb="140" eb="143">
      <t>カイゼンリツ</t>
    </rPh>
    <rPh sb="144" eb="146">
      <t>コウジョウ</t>
    </rPh>
    <rPh sb="153" eb="155">
      <t>ソウテイ</t>
    </rPh>
    <phoneticPr fontId="4"/>
  </si>
  <si>
    <t>　令和４年度の本町における農業集落排水事業の経営状況としては、18戸の新規接続があったが、処理区ごとの接続率にばらつきがあり、比較的低水準にある住吉処理区を対象とした接続推進に係る取組みをより集中的・継続的に実践していく必要がある。また、既存施設の老朽化に伴う維持管理費の増大が懸念されており、施設の長寿命化対策を行うストックマネジメント事業を令和元年度から田皆地区で実施中であり、令和５年度に完了予定である。
　更新工事においては、令和５年度に下平川地区、住吉地区の事業計画を策定し、令和７年度から更新事業を実施予定である。</t>
    <rPh sb="7" eb="9">
      <t>ホンチョウ</t>
    </rPh>
    <rPh sb="174" eb="176">
      <t>ガンネン</t>
    </rPh>
    <rPh sb="176" eb="177">
      <t>ド</t>
    </rPh>
    <rPh sb="191" eb="193">
      <t>レイワ</t>
    </rPh>
    <rPh sb="194" eb="196">
      <t>ネンド</t>
    </rPh>
    <rPh sb="197" eb="199">
      <t>カンリョウ</t>
    </rPh>
    <rPh sb="199" eb="201">
      <t>ヨテイ</t>
    </rPh>
    <rPh sb="207" eb="209">
      <t>コウシン</t>
    </rPh>
    <rPh sb="209" eb="211">
      <t>コウジ</t>
    </rPh>
    <rPh sb="217" eb="219">
      <t>レイワ</t>
    </rPh>
    <rPh sb="220" eb="221">
      <t>ネン</t>
    </rPh>
    <rPh sb="221" eb="222">
      <t>ド</t>
    </rPh>
    <rPh sb="234" eb="236">
      <t>ジギョウ</t>
    </rPh>
    <rPh sb="236" eb="238">
      <t>ケイカク</t>
    </rPh>
    <rPh sb="239" eb="241">
      <t>サクテイ</t>
    </rPh>
    <rPh sb="243" eb="245">
      <t>レイワ</t>
    </rPh>
    <rPh sb="246" eb="248">
      <t>ネンド</t>
    </rPh>
    <rPh sb="250" eb="252">
      <t>コウシン</t>
    </rPh>
    <rPh sb="252" eb="254">
      <t>ジギョウ</t>
    </rPh>
    <rPh sb="255" eb="257">
      <t>ジッシ</t>
    </rPh>
    <rPh sb="257" eb="25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</si>
</sst>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61-4A80-AD1F-924987FE93E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FB61-4A80-AD1F-924987FE93E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21.59</c:v>
                </c:pt>
                <c:pt idx="1">
                  <c:v>20.93</c:v>
                </c:pt>
                <c:pt idx="2">
                  <c:v>16.43</c:v>
                </c:pt>
                <c:pt idx="3">
                  <c:v>29.77</c:v>
                </c:pt>
                <c:pt idx="4">
                  <c:v>21.08</c:v>
                </c:pt>
              </c:numCache>
            </c:numRef>
          </c:val>
          <c:extLst>
            <c:ext xmlns:c16="http://schemas.microsoft.com/office/drawing/2014/chart" uri="{C3380CC4-5D6E-409C-BE32-E72D297353CC}">
              <c16:uniqueId val="{00000000-F8DB-4961-8047-60058D13716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F8DB-4961-8047-60058D13716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53.88</c:v>
                </c:pt>
                <c:pt idx="1">
                  <c:v>54.3</c:v>
                </c:pt>
                <c:pt idx="2">
                  <c:v>56.36</c:v>
                </c:pt>
                <c:pt idx="3">
                  <c:v>58.55</c:v>
                </c:pt>
                <c:pt idx="4">
                  <c:v>60.42</c:v>
                </c:pt>
              </c:numCache>
            </c:numRef>
          </c:val>
          <c:extLst>
            <c:ext xmlns:c16="http://schemas.microsoft.com/office/drawing/2014/chart" uri="{C3380CC4-5D6E-409C-BE32-E72D297353CC}">
              <c16:uniqueId val="{00000000-137C-4805-8D9A-245B8513E4A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137C-4805-8D9A-245B8513E4A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62.73</c:v>
                </c:pt>
                <c:pt idx="1">
                  <c:v>66.42</c:v>
                </c:pt>
                <c:pt idx="2">
                  <c:v>67.8</c:v>
                </c:pt>
                <c:pt idx="3">
                  <c:v>73.28</c:v>
                </c:pt>
                <c:pt idx="4">
                  <c:v>79.430000000000007</c:v>
                </c:pt>
              </c:numCache>
            </c:numRef>
          </c:val>
          <c:extLst>
            <c:ext xmlns:c16="http://schemas.microsoft.com/office/drawing/2014/chart" uri="{C3380CC4-5D6E-409C-BE32-E72D297353CC}">
              <c16:uniqueId val="{00000000-AA7A-4441-AABE-7D42A919A1D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7A-4441-AABE-7D42A919A1D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85-4021-9E3B-83AB1106069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85-4021-9E3B-83AB1106069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F8-428A-9BC9-BB0AC9F2B3F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F8-428A-9BC9-BB0AC9F2B3F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A5-457E-9253-FDF6C671103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A5-457E-9253-FDF6C671103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87-4B1C-8CAA-E4D0DBAEBC6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87-4B1C-8CAA-E4D0DBAEBC6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1C-4EBB-9015-9CFCA326B88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C01C-4EBB-9015-9CFCA326B88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89.3</c:v>
                </c:pt>
                <c:pt idx="1">
                  <c:v>92.11</c:v>
                </c:pt>
                <c:pt idx="2">
                  <c:v>94.47</c:v>
                </c:pt>
                <c:pt idx="3">
                  <c:v>92.15</c:v>
                </c:pt>
                <c:pt idx="4">
                  <c:v>26.03</c:v>
                </c:pt>
              </c:numCache>
            </c:numRef>
          </c:val>
          <c:extLst>
            <c:ext xmlns:c16="http://schemas.microsoft.com/office/drawing/2014/chart" uri="{C3380CC4-5D6E-409C-BE32-E72D297353CC}">
              <c16:uniqueId val="{00000000-454F-4B44-B385-11A8246A9D0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454F-4B44-B385-11A8246A9D0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157.46</c:v>
                </c:pt>
                <c:pt idx="1">
                  <c:v>156.38999999999999</c:v>
                </c:pt>
                <c:pt idx="2">
                  <c:v>152.68</c:v>
                </c:pt>
                <c:pt idx="3">
                  <c:v>159.25</c:v>
                </c:pt>
                <c:pt idx="4">
                  <c:v>546.85</c:v>
                </c:pt>
              </c:numCache>
            </c:numRef>
          </c:val>
          <c:extLst>
            <c:ext xmlns:c16="http://schemas.microsoft.com/office/drawing/2014/chart" uri="{C3380CC4-5D6E-409C-BE32-E72D297353CC}">
              <c16:uniqueId val="{00000000-6C99-49D9-B6ED-94399BE9EBF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6C99-49D9-B6ED-94399BE9EBF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知名町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5634</v>
      </c>
      <c r="AM8" s="42"/>
      <c r="AN8" s="42"/>
      <c r="AO8" s="42"/>
      <c r="AP8" s="42"/>
      <c r="AQ8" s="42"/>
      <c r="AR8" s="42"/>
      <c r="AS8" s="42"/>
      <c r="AT8" s="35">
        <f>データ!T6</f>
        <v>53.3</v>
      </c>
      <c r="AU8" s="35"/>
      <c r="AV8" s="35"/>
      <c r="AW8" s="35"/>
      <c r="AX8" s="35"/>
      <c r="AY8" s="35"/>
      <c r="AZ8" s="35"/>
      <c r="BA8" s="35"/>
      <c r="BB8" s="35">
        <f>データ!U6</f>
        <v>105.7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43.4</v>
      </c>
      <c r="Q10" s="35"/>
      <c r="R10" s="35"/>
      <c r="S10" s="35"/>
      <c r="T10" s="35"/>
      <c r="U10" s="35"/>
      <c r="V10" s="35"/>
      <c r="W10" s="35">
        <f>データ!Q6</f>
        <v>100</v>
      </c>
      <c r="X10" s="35"/>
      <c r="Y10" s="35"/>
      <c r="Z10" s="35"/>
      <c r="AA10" s="35"/>
      <c r="AB10" s="35"/>
      <c r="AC10" s="35"/>
      <c r="AD10" s="42">
        <f>データ!R6</f>
        <v>2750</v>
      </c>
      <c r="AE10" s="42"/>
      <c r="AF10" s="42"/>
      <c r="AG10" s="42"/>
      <c r="AH10" s="42"/>
      <c r="AI10" s="42"/>
      <c r="AJ10" s="42"/>
      <c r="AK10" s="2"/>
      <c r="AL10" s="42">
        <f>データ!V6</f>
        <v>2395</v>
      </c>
      <c r="AM10" s="42"/>
      <c r="AN10" s="42"/>
      <c r="AO10" s="42"/>
      <c r="AP10" s="42"/>
      <c r="AQ10" s="42"/>
      <c r="AR10" s="42"/>
      <c r="AS10" s="42"/>
      <c r="AT10" s="35">
        <f>データ!W6</f>
        <v>2.08</v>
      </c>
      <c r="AU10" s="35"/>
      <c r="AV10" s="35"/>
      <c r="AW10" s="35"/>
      <c r="AX10" s="35"/>
      <c r="AY10" s="35"/>
      <c r="AZ10" s="35"/>
      <c r="BA10" s="35"/>
      <c r="BB10" s="35">
        <f>データ!X6</f>
        <v>1151.44</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117</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118</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43</v>
      </c>
      <c r="O86" s="12" t="str">
        <f>データ!EO6</f>
        <v>【0.02】</v>
      </c>
    </row>
  </sheetData>
  <sheetProtection algorithmName="SHA-512" hashValue="rWTwATHoA3der7bE2v6ihdatDxoIpe83fq8zv/j1WsueDwSDCmilMKxo2x73OJhTv5BnpiYx8VV2LLEvhssQrg==" saltValue="VeRquiXwyF+gJHN1BZMLB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465348</v>
      </c>
      <c r="D6" s="19">
        <f t="shared" si="3"/>
        <v>47</v>
      </c>
      <c r="E6" s="19">
        <f t="shared" si="3"/>
        <v>17</v>
      </c>
      <c r="F6" s="19">
        <f t="shared" si="3"/>
        <v>5</v>
      </c>
      <c r="G6" s="19">
        <f t="shared" si="3"/>
        <v>0</v>
      </c>
      <c r="H6" s="19" t="str">
        <f t="shared" si="3"/>
        <v>鹿児島県　知名町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43.4</v>
      </c>
      <c r="Q6" s="20">
        <f t="shared" si="3"/>
        <v>100</v>
      </c>
      <c r="R6" s="20">
        <f t="shared" si="3"/>
        <v>2750</v>
      </c>
      <c r="S6" s="20">
        <f t="shared" si="3"/>
        <v>5634</v>
      </c>
      <c r="T6" s="20">
        <f t="shared" si="3"/>
        <v>53.3</v>
      </c>
      <c r="U6" s="20">
        <f t="shared" si="3"/>
        <v>105.7</v>
      </c>
      <c r="V6" s="20">
        <f t="shared" si="3"/>
        <v>2395</v>
      </c>
      <c r="W6" s="20">
        <f t="shared" si="3"/>
        <v>2.08</v>
      </c>
      <c r="X6" s="20">
        <f t="shared" si="3"/>
        <v>1151.44</v>
      </c>
      <c r="Y6" s="21">
        <f>IF(Y7="",NA(),Y7)</f>
        <v>62.73</v>
      </c>
      <c r="Z6" s="21">
        <f t="shared" ref="Z6:AH6" si="4">IF(Z7="",NA(),Z7)</f>
        <v>66.42</v>
      </c>
      <c r="AA6" s="21">
        <f t="shared" si="4"/>
        <v>67.8</v>
      </c>
      <c r="AB6" s="21">
        <f t="shared" si="4"/>
        <v>73.28</v>
      </c>
      <c r="AC6" s="21">
        <f t="shared" si="4"/>
        <v>79.430000000000007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89.3</v>
      </c>
      <c r="BR6" s="21">
        <f t="shared" ref="BR6:BZ6" si="8">IF(BR7="",NA(),BR7)</f>
        <v>92.11</v>
      </c>
      <c r="BS6" s="21">
        <f t="shared" si="8"/>
        <v>94.47</v>
      </c>
      <c r="BT6" s="21">
        <f t="shared" si="8"/>
        <v>92.15</v>
      </c>
      <c r="BU6" s="21">
        <f t="shared" si="8"/>
        <v>26.03</v>
      </c>
      <c r="BV6" s="21">
        <f t="shared" si="8"/>
        <v>57.77</v>
      </c>
      <c r="BW6" s="21">
        <f t="shared" si="8"/>
        <v>57.31</v>
      </c>
      <c r="BX6" s="21">
        <f t="shared" si="8"/>
        <v>57.08</v>
      </c>
      <c r="BY6" s="21">
        <f t="shared" si="8"/>
        <v>56.26</v>
      </c>
      <c r="BZ6" s="21">
        <f t="shared" si="8"/>
        <v>52.94</v>
      </c>
      <c r="CA6" s="20" t="str">
        <f>IF(CA7="","",IF(CA7="-","【-】","【"&amp;SUBSTITUTE(TEXT(CA7,"#,##0.00"),"-","△")&amp;"】"))</f>
        <v>【57.02】</v>
      </c>
      <c r="CB6" s="21">
        <f>IF(CB7="",NA(),CB7)</f>
        <v>157.46</v>
      </c>
      <c r="CC6" s="21">
        <f t="shared" ref="CC6:CK6" si="9">IF(CC7="",NA(),CC7)</f>
        <v>156.38999999999999</v>
      </c>
      <c r="CD6" s="21">
        <f t="shared" si="9"/>
        <v>152.68</v>
      </c>
      <c r="CE6" s="21">
        <f t="shared" si="9"/>
        <v>159.25</v>
      </c>
      <c r="CF6" s="21">
        <f t="shared" si="9"/>
        <v>546.85</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21.59</v>
      </c>
      <c r="CN6" s="21">
        <f t="shared" ref="CN6:CV6" si="10">IF(CN7="",NA(),CN7)</f>
        <v>20.93</v>
      </c>
      <c r="CO6" s="21">
        <f t="shared" si="10"/>
        <v>16.43</v>
      </c>
      <c r="CP6" s="21">
        <f t="shared" si="10"/>
        <v>29.77</v>
      </c>
      <c r="CQ6" s="21">
        <f t="shared" si="10"/>
        <v>21.08</v>
      </c>
      <c r="CR6" s="21">
        <f t="shared" si="10"/>
        <v>50.68</v>
      </c>
      <c r="CS6" s="21">
        <f t="shared" si="10"/>
        <v>50.14</v>
      </c>
      <c r="CT6" s="21">
        <f t="shared" si="10"/>
        <v>54.83</v>
      </c>
      <c r="CU6" s="21">
        <f t="shared" si="10"/>
        <v>66.53</v>
      </c>
      <c r="CV6" s="21">
        <f t="shared" si="10"/>
        <v>52.35</v>
      </c>
      <c r="CW6" s="20" t="str">
        <f>IF(CW7="","",IF(CW7="-","【-】","【"&amp;SUBSTITUTE(TEXT(CW7,"#,##0.00"),"-","△")&amp;"】"))</f>
        <v>【52.55】</v>
      </c>
      <c r="CX6" s="21">
        <f>IF(CX7="",NA(),CX7)</f>
        <v>53.88</v>
      </c>
      <c r="CY6" s="21">
        <f t="shared" ref="CY6:DG6" si="11">IF(CY7="",NA(),CY7)</f>
        <v>54.3</v>
      </c>
      <c r="CZ6" s="21">
        <f t="shared" si="11"/>
        <v>56.36</v>
      </c>
      <c r="DA6" s="21">
        <f t="shared" si="11"/>
        <v>58.55</v>
      </c>
      <c r="DB6" s="21">
        <f t="shared" si="11"/>
        <v>60.42</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465348</v>
      </c>
      <c r="D7" s="23">
        <v>47</v>
      </c>
      <c r="E7" s="23">
        <v>17</v>
      </c>
      <c r="F7" s="23">
        <v>5</v>
      </c>
      <c r="G7" s="23">
        <v>0</v>
      </c>
      <c r="H7" s="23" t="s">
        <v>98</v>
      </c>
      <c r="I7" s="23" t="s">
        <v>99</v>
      </c>
      <c r="J7" s="23" t="s">
        <v>100</v>
      </c>
      <c r="K7" s="23" t="s">
        <v>101</v>
      </c>
      <c r="L7" s="23" t="s">
        <v>102</v>
      </c>
      <c r="M7" s="23" t="s">
        <v>103</v>
      </c>
      <c r="N7" s="24" t="s">
        <v>104</v>
      </c>
      <c r="O7" s="24" t="s">
        <v>105</v>
      </c>
      <c r="P7" s="24">
        <v>43.4</v>
      </c>
      <c r="Q7" s="24">
        <v>100</v>
      </c>
      <c r="R7" s="24">
        <v>2750</v>
      </c>
      <c r="S7" s="24">
        <v>5634</v>
      </c>
      <c r="T7" s="24">
        <v>53.3</v>
      </c>
      <c r="U7" s="24">
        <v>105.7</v>
      </c>
      <c r="V7" s="24">
        <v>2395</v>
      </c>
      <c r="W7" s="24">
        <v>2.08</v>
      </c>
      <c r="X7" s="24">
        <v>1151.44</v>
      </c>
      <c r="Y7" s="24">
        <v>62.73</v>
      </c>
      <c r="Z7" s="24">
        <v>66.42</v>
      </c>
      <c r="AA7" s="24">
        <v>67.8</v>
      </c>
      <c r="AB7" s="24">
        <v>73.28</v>
      </c>
      <c r="AC7" s="24">
        <v>79.430000000000007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89.3</v>
      </c>
      <c r="BR7" s="24">
        <v>92.11</v>
      </c>
      <c r="BS7" s="24">
        <v>94.47</v>
      </c>
      <c r="BT7" s="24">
        <v>92.15</v>
      </c>
      <c r="BU7" s="24">
        <v>26.03</v>
      </c>
      <c r="BV7" s="24">
        <v>57.77</v>
      </c>
      <c r="BW7" s="24">
        <v>57.31</v>
      </c>
      <c r="BX7" s="24">
        <v>57.08</v>
      </c>
      <c r="BY7" s="24">
        <v>56.26</v>
      </c>
      <c r="BZ7" s="24">
        <v>52.94</v>
      </c>
      <c r="CA7" s="24">
        <v>57.02</v>
      </c>
      <c r="CB7" s="24">
        <v>157.46</v>
      </c>
      <c r="CC7" s="24">
        <v>156.38999999999999</v>
      </c>
      <c r="CD7" s="24">
        <v>152.68</v>
      </c>
      <c r="CE7" s="24">
        <v>159.25</v>
      </c>
      <c r="CF7" s="24">
        <v>546.85</v>
      </c>
      <c r="CG7" s="24">
        <v>274.35000000000002</v>
      </c>
      <c r="CH7" s="24">
        <v>273.52</v>
      </c>
      <c r="CI7" s="24">
        <v>274.99</v>
      </c>
      <c r="CJ7" s="24">
        <v>282.08999999999997</v>
      </c>
      <c r="CK7" s="24">
        <v>303.27999999999997</v>
      </c>
      <c r="CL7" s="24">
        <v>273.68</v>
      </c>
      <c r="CM7" s="24">
        <v>21.59</v>
      </c>
      <c r="CN7" s="24">
        <v>20.93</v>
      </c>
      <c r="CO7" s="24">
        <v>16.43</v>
      </c>
      <c r="CP7" s="24">
        <v>29.77</v>
      </c>
      <c r="CQ7" s="24">
        <v>21.08</v>
      </c>
      <c r="CR7" s="24">
        <v>50.68</v>
      </c>
      <c r="CS7" s="24">
        <v>50.14</v>
      </c>
      <c r="CT7" s="24">
        <v>54.83</v>
      </c>
      <c r="CU7" s="24">
        <v>66.53</v>
      </c>
      <c r="CV7" s="24">
        <v>52.35</v>
      </c>
      <c r="CW7" s="24">
        <v>52.55</v>
      </c>
      <c r="CX7" s="24">
        <v>53.88</v>
      </c>
      <c r="CY7" s="24">
        <v>54.3</v>
      </c>
      <c r="CZ7" s="24">
        <v>56.36</v>
      </c>
      <c r="DA7" s="24">
        <v>58.55</v>
      </c>
      <c r="DB7" s="24">
        <v>60.42</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2024-02-13T08:58:08Z</cp:lastPrinted>
  <dcterms:created xsi:type="dcterms:W3CDTF">2023-12-12T02:56:50Z</dcterms:created>
  <dcterms:modified xsi:type="dcterms:W3CDTF">2024-02-15T23:34:02Z</dcterms:modified>
  <cp:category/>
</cp:coreProperties>
</file>