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4　市町村回答\40　伊仙町◎\03_伊仙町から\"/>
    </mc:Choice>
  </mc:AlternateContent>
  <workbookProtection workbookAlgorithmName="SHA-512" workbookHashValue="c9OMydhV2RGdz3XIaS5yF4gT6WxLsUVSvZwk52vw7xdyE1hMfjX0mCRj67oNfljXF0aDUNznVWk0tfxOAS2H5g==" workbookSaltValue="Pgoy+7oHJJ2JKKUPOIKuyw==" workbookSpinCount="100000" lockStructure="1"/>
  <bookViews>
    <workbookView xWindow="0" yWindow="0" windowWidth="20490" windowHeight="7785"/>
  </bookViews>
  <sheets>
    <sheet name="法適用_水道事業" sheetId="4" r:id="rId1"/>
    <sheet name="データ" sheetId="5" state="hidden" r:id="rId2"/>
  </sheets>
  <calcPr calcId="191029"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R6" i="5"/>
  <c r="AL8" i="4" s="1"/>
  <c r="Q6" i="5"/>
  <c r="P6" i="5"/>
  <c r="P10" i="4" s="1"/>
  <c r="O6" i="5"/>
  <c r="I10" i="4" s="1"/>
  <c r="N6" i="5"/>
  <c r="M6" i="5"/>
  <c r="AD8" i="4" s="1"/>
  <c r="L6" i="5"/>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J85" i="4"/>
  <c r="I85" i="4"/>
  <c r="H85" i="4"/>
  <c r="BB10" i="4"/>
  <c r="AT10" i="4"/>
  <c r="AL10" i="4"/>
  <c r="W10" i="4"/>
  <c r="B10" i="4"/>
  <c r="AT8" i="4"/>
  <c r="W8" i="4"/>
  <c r="P8" i="4"/>
  <c r="B8"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<sst xmlns="http://schemas.openxmlformats.org/spreadsheetml/2006/main" count="228" uniqueCount="114">
  <si>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</si>
  <si>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</si>
  <si>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</si>
  <si>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</si>
  <si>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</si>
  <si>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</si>
  <si>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</si>
  <si>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</si>
  <si>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</si>
  <si>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</si>
  <si>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</si>
  <si>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</si>
  <si>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</si>
  <si>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</si>
  <si>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</si>
  <si>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</si>
  <si>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</si>
  <si>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</si>
  <si>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</si>
  <si>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</si>
  <si>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</si>
  <si>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</si>
  <si>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</si>
  <si>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</si>
  <si>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</si>
  <si>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</si>
  <si>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</si>
  <si>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</si>
  <si>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</si>
  <si>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</si>
  <si>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</si>
  <si>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</si>
  <si>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</si>
  <si>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</si>
  <si>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</si>
  <si>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</si>
  <si>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</si>
  <si>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</si>
  <si>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</si>
  <si>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</si>
  <si>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</si>
  <si>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</si>
  <si>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</si>
  <si>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</si>
  <si>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</si>
  <si>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</si>
  <si>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</si>
  <si>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</si>
  <si>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</si>
  <si>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</si>
  <si>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</si>
  <si>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</si>
  <si>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</si>
  <si>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</si>
  <si>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</si>
  <si>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</si>
  <si>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</si>
  <si>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</si>
  <si>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</si>
  <si>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</si>
  <si>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</si>
  <si>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</si>
  <si>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</si>
  <si>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</si>
  <si>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</si>
  <si>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</si>
  <si>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</si>
  <si>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</si>
  <si>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</si>
  <si>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</si>
  <si>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</si>
  <si>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</si>
  <si>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</si>
  <si>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</si>
  <si>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</si>
  <si>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</si>
  <si>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</si>
  <si>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</si>
  <si>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</si>
  <si>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</si>
  <si>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</si>
  <si>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</si>
  <si>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</si>
  <si>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</si>
  <si>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</si>
  <si>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</si>
  <si>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</si>
  <si>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</si>
  <si>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</si>
  <si>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</si>
  <si>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</si>
  <si>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</si>
  <si>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</si>
  <si>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伊仙町</t>
  </si>
  <si>
    <t>法適用</t>
  </si>
  <si>
    <t>水道事業</t>
  </si>
  <si>
    <t>末端給水事業</t>
  </si>
  <si>
    <t>A8</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</si>
  <si>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</si>
  <si>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</si>
  <si>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</si>
  <si>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</si>
  <si>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</si>
  <si>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</si>
  <si>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</si>
  <si>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</si>
  <si>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</si>
  <si>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</si>
  <si>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</si>
  <si>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</si>
  <si>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</si>
  <si>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有形固定資産減価償却率について、指標では優位であることが分かるが、事業統廃合前の旧上水道事業分の配水管路の老朽化が進んでいるため、漏水調査によるリスク評価や経営分析を元に必要に応じて投資規模や更新計画を見直し、効率的な実施を行っていく必要がある。
②管路経年化率について、法定耐用年数を超えた管路の発生が見込まれるため、有形固定資産減価償却率と同様の対応が必要である。
③管路更新率について将来への償還金の負担等も踏まえて計画的に投資を進めていく必要がある。
また、今後も国庫交付金事業を継続して活用し更新投資を行っていく。</t>
    <rPh sb="1" eb="7">
      <t>ユウケイコテイシサン</t>
    </rPh>
    <rPh sb="7" eb="12">
      <t>ゲンカショウキャクリツ</t>
    </rPh>
    <rPh sb="17" eb="19">
      <t>シヒョウ</t>
    </rPh>
    <rPh sb="21" eb="23">
      <t>ユウイ</t>
    </rPh>
    <rPh sb="29" eb="30">
      <t>ワ</t>
    </rPh>
    <rPh sb="34" eb="40">
      <t>ジギョウトウハイゴウマエ</t>
    </rPh>
    <rPh sb="41" eb="42">
      <t>キュウ</t>
    </rPh>
    <rPh sb="42" eb="45">
      <t>ジョウスイドウ</t>
    </rPh>
    <rPh sb="45" eb="47">
      <t>ジギョウ</t>
    </rPh>
    <rPh sb="47" eb="48">
      <t>ブン</t>
    </rPh>
    <rPh sb="49" eb="51">
      <t>ハイスイ</t>
    </rPh>
    <rPh sb="51" eb="53">
      <t>カンロ</t>
    </rPh>
    <rPh sb="54" eb="57">
      <t>ロウキュウカ</t>
    </rPh>
    <rPh sb="58" eb="59">
      <t>スス</t>
    </rPh>
    <rPh sb="66" eb="68">
      <t>ロウスイ</t>
    </rPh>
    <rPh sb="68" eb="70">
      <t>チョウサ</t>
    </rPh>
    <rPh sb="76" eb="78">
      <t>ヒョウカ</t>
    </rPh>
    <rPh sb="79" eb="81">
      <t>ケイエイ</t>
    </rPh>
    <rPh sb="81" eb="83">
      <t>ブンセキ</t>
    </rPh>
    <rPh sb="84" eb="85">
      <t>モト</t>
    </rPh>
    <rPh sb="86" eb="88">
      <t>ヒツヨウ</t>
    </rPh>
    <rPh sb="89" eb="90">
      <t>オウ</t>
    </rPh>
    <rPh sb="92" eb="94">
      <t>トウシ</t>
    </rPh>
    <rPh sb="94" eb="96">
      <t>キボ</t>
    </rPh>
    <rPh sb="97" eb="99">
      <t>コウシン</t>
    </rPh>
    <rPh sb="99" eb="101">
      <t>ケイカク</t>
    </rPh>
    <rPh sb="102" eb="104">
      <t>ミナオ</t>
    </rPh>
    <rPh sb="106" eb="109">
      <t>コウリツテキ</t>
    </rPh>
    <rPh sb="110" eb="112">
      <t>ジッシ</t>
    </rPh>
    <rPh sb="113" eb="114">
      <t>オコナ</t>
    </rPh>
    <rPh sb="118" eb="120">
      <t>ヒツヨウ</t>
    </rPh>
    <rPh sb="126" eb="132">
      <t>カンロケイネンカリツ</t>
    </rPh>
    <rPh sb="187" eb="192">
      <t>カンロコウシンリツ</t>
    </rPh>
    <rPh sb="234" eb="236">
      <t>コンゴ</t>
    </rPh>
    <rPh sb="237" eb="239">
      <t>コッコ</t>
    </rPh>
    <rPh sb="239" eb="242">
      <t>コウフキン</t>
    </rPh>
    <rPh sb="242" eb="244">
      <t>ジギョウ</t>
    </rPh>
    <rPh sb="245" eb="247">
      <t>ケイゾク</t>
    </rPh>
    <rPh sb="249" eb="251">
      <t>カツヨウ</t>
    </rPh>
    <rPh sb="252" eb="256">
      <t>コウシントウシ</t>
    </rPh>
    <rPh sb="257" eb="258">
      <t>オコナ</t>
    </rPh>
    <phoneticPr fontId="4"/>
  </si>
  <si>
    <t>①経常収支比率について、100％以上ではあるが今後の更新投資の財源を確保するため費用削減に努め、健全経営を続けたい。また、総収益の多くは繰入金にて賄われているため、費用削減や料金改定など経営改善を行わなければならない。
②累積欠損金比率について、現在欠損金は発生していないことから概ね良好とは思われるが今後人口減少などによる収益の低下が見込まれるため中長期的経営戦略を実行し欠損金が発生しないよう努めたい。
③流動比率について、概ね良好とは思われるが施設の統廃合による投資のため、企業債が増えることが見込まれるため、流動性を維持する資産管理が必要となる。
④企業債残高対給水収益比率について、当町は島内外２町と比較して給水区域面積が広く、施設設備投資を行わなければならず、本指標が大幅に高いことが分かる。今後は借入方法の見直しや繰上げ償還などを行い比率が高くならないように努めたい。
⑤料金回収率について、前年度より劣位となっているが、依然として収益の多くを他会計からの繰入金で賄っていることが分かる。令和６年度10月から料金改定を行い独立採算制に基づいた事業運営を行う。
⑥給水原価について、燃料費や資材の高騰などにより、前年度より劣位となった。また、外団体と比較して高いことがわかるため、分析や推計を元に、今後の料金回収率や住人サービスの更なる向上のために、投資効率化や費用削減といった経営改善に努めたい。
⑦施設利用率について、遊休施設が少ないことがわかるため概ね良好と思われるが遊休施設について、今後は廃止の検討が必要となる。
⑧有収率について、平均値よりは高いものの有収率が改善されないのは対応年数を過ぎた配水管からの漏水が原因だと思われる。令和５年度に衛星画像解析による漏水調査や振動センサーを用いた漏水探知を行い、漏水リスク評価をし修繕や管路更新計画に応用して有収率の改善を行えば電気代や薬品費の費用が減少し経営改善にもつながる。</t>
    <rPh sb="16" eb="18">
      <t>イジョウ</t>
    </rPh>
    <rPh sb="23" eb="25">
      <t>コンゴ</t>
    </rPh>
    <rPh sb="26" eb="30">
      <t>コウシントウシ</t>
    </rPh>
    <rPh sb="31" eb="33">
      <t>ザイゲン</t>
    </rPh>
    <rPh sb="34" eb="36">
      <t>カクホ</t>
    </rPh>
    <rPh sb="40" eb="42">
      <t>ヒヨウ</t>
    </rPh>
    <rPh sb="42" eb="44">
      <t>サクゲン</t>
    </rPh>
    <rPh sb="45" eb="46">
      <t>ツト</t>
    </rPh>
    <rPh sb="48" eb="50">
      <t>ケンゼン</t>
    </rPh>
    <rPh sb="50" eb="52">
      <t>ケイエイ</t>
    </rPh>
    <rPh sb="53" eb="54">
      <t>ツヅ</t>
    </rPh>
    <rPh sb="352" eb="354">
      <t>コンゴ</t>
    </rPh>
    <rPh sb="355" eb="359">
      <t>カリイレホウホウ</t>
    </rPh>
    <rPh sb="360" eb="362">
      <t>ミナオ</t>
    </rPh>
    <rPh sb="364" eb="366">
      <t>クリア</t>
    </rPh>
    <rPh sb="367" eb="369">
      <t>ショウカン</t>
    </rPh>
    <rPh sb="372" eb="373">
      <t>オコナ</t>
    </rPh>
    <rPh sb="374" eb="376">
      <t>ヒリツ</t>
    </rPh>
    <rPh sb="377" eb="378">
      <t>タカ</t>
    </rPh>
    <rPh sb="386" eb="387">
      <t>ツト</t>
    </rPh>
    <rPh sb="408" eb="410">
      <t>レツイ</t>
    </rPh>
    <rPh sb="447" eb="448">
      <t>ワ</t>
    </rPh>
    <rPh sb="451" eb="453">
      <t>レイワ</t>
    </rPh>
    <rPh sb="454" eb="456">
      <t>ネンド</t>
    </rPh>
    <rPh sb="458" eb="459">
      <t>ガツ</t>
    </rPh>
    <rPh sb="461" eb="465">
      <t>リョウキンカイテイ</t>
    </rPh>
    <rPh sb="466" eb="467">
      <t>オコナ</t>
    </rPh>
    <rPh sb="468" eb="473">
      <t>ドクリツサイサンセイ</t>
    </rPh>
    <rPh sb="474" eb="475">
      <t>モト</t>
    </rPh>
    <rPh sb="478" eb="480">
      <t>ジギョウ</t>
    </rPh>
    <rPh sb="480" eb="482">
      <t>ウンエイ</t>
    </rPh>
    <rPh sb="483" eb="484">
      <t>オコナ</t>
    </rPh>
    <rPh sb="497" eb="500">
      <t>ネンリョウヒ</t>
    </rPh>
    <rPh sb="501" eb="503">
      <t>シザイ</t>
    </rPh>
    <rPh sb="504" eb="506">
      <t>コウトウ</t>
    </rPh>
    <rPh sb="512" eb="515">
      <t>ゼンネンド</t>
    </rPh>
    <rPh sb="517" eb="519">
      <t>レツイ</t>
    </rPh>
    <rPh sb="677" eb="680">
      <t>ヘイキンチ</t>
    </rPh>
    <rPh sb="683" eb="684">
      <t>タカ</t>
    </rPh>
    <rPh sb="688" eb="691">
      <t>ユウシュウリツ</t>
    </rPh>
    <rPh sb="692" eb="694">
      <t>カイゼン</t>
    </rPh>
    <rPh sb="700" eb="704">
      <t>タイオウネンスウ</t>
    </rPh>
    <rPh sb="705" eb="706">
      <t>ス</t>
    </rPh>
    <rPh sb="714" eb="716">
      <t>ロウスイ</t>
    </rPh>
    <rPh sb="717" eb="719">
      <t>ゲンイン</t>
    </rPh>
    <rPh sb="721" eb="722">
      <t>オモ</t>
    </rPh>
    <rPh sb="726" eb="728">
      <t>レイワ</t>
    </rPh>
    <rPh sb="729" eb="731">
      <t>ネンド</t>
    </rPh>
    <phoneticPr fontId="4"/>
  </si>
  <si>
    <t>　昨今の世界情勢により費用削減はどの自治体においても急務の課題であり、当事業においても燃料費の高騰や材料、機器の不足等が続いており、これらを改善するために様々な対策を講じる必要がある。
　収入面では人口減少に伴い収入が減少していく一方老朽化した管路や施設の計画的な更新により支出は増大していき、現在の料金では資金不足になることも考えられるため、適切な料金改定を行わなければらならない。　
　支出面では今後は近隣他団体との薬品の共同調達等の取組や漏水調査委託の共同での発注を行い費用を抑える必要がある。広域化的な取組を真摯に行い、水道事業の統合が必須になるのではないかと思われる。
　</t>
    <rPh sb="1" eb="3">
      <t>サッコン</t>
    </rPh>
    <rPh sb="4" eb="6">
      <t>セカイ</t>
    </rPh>
    <rPh sb="6" eb="8">
      <t>ジョウセイ</t>
    </rPh>
    <rPh sb="11" eb="13">
      <t>ヒヨウ</t>
    </rPh>
    <rPh sb="13" eb="15">
      <t>サクゲン</t>
    </rPh>
    <rPh sb="18" eb="21">
      <t>ジチタイ</t>
    </rPh>
    <rPh sb="26" eb="28">
      <t>キュウム</t>
    </rPh>
    <rPh sb="29" eb="31">
      <t>カダイ</t>
    </rPh>
    <rPh sb="35" eb="36">
      <t>トウ</t>
    </rPh>
    <rPh sb="36" eb="38">
      <t>ジギョウ</t>
    </rPh>
    <rPh sb="43" eb="46">
      <t>ネンリョウヒ</t>
    </rPh>
    <rPh sb="47" eb="49">
      <t>コウトウ</t>
    </rPh>
    <rPh sb="50" eb="52">
      <t>ザイリョウ</t>
    </rPh>
    <rPh sb="53" eb="55">
      <t>キキ</t>
    </rPh>
    <rPh sb="56" eb="58">
      <t>フソク</t>
    </rPh>
    <rPh sb="58" eb="59">
      <t>トウ</t>
    </rPh>
    <rPh sb="60" eb="61">
      <t>ツヅ</t>
    </rPh>
    <rPh sb="70" eb="72">
      <t>カイゼン</t>
    </rPh>
    <rPh sb="77" eb="79">
      <t>サマザマ</t>
    </rPh>
    <rPh sb="80" eb="82">
      <t>タイサク</t>
    </rPh>
    <rPh sb="83" eb="84">
      <t>コウ</t>
    </rPh>
    <rPh sb="86" eb="88">
      <t>ヒツヨウ</t>
    </rPh>
    <rPh sb="94" eb="97">
      <t>シュウニュウメン</t>
    </rPh>
    <rPh sb="99" eb="103">
      <t>ジンコウゲンショウ</t>
    </rPh>
    <rPh sb="104" eb="105">
      <t>トモナ</t>
    </rPh>
    <rPh sb="106" eb="108">
      <t>シュウニュウ</t>
    </rPh>
    <rPh sb="109" eb="111">
      <t>ゲンショウ</t>
    </rPh>
    <rPh sb="115" eb="117">
      <t>イッポウ</t>
    </rPh>
    <rPh sb="117" eb="120">
      <t>ロウキュウカ</t>
    </rPh>
    <rPh sb="122" eb="124">
      <t>カンロ</t>
    </rPh>
    <rPh sb="125" eb="127">
      <t>シセツ</t>
    </rPh>
    <rPh sb="128" eb="131">
      <t>ケイカクテキ</t>
    </rPh>
    <rPh sb="132" eb="134">
      <t>コウシン</t>
    </rPh>
    <rPh sb="137" eb="139">
      <t>シシュツ</t>
    </rPh>
    <rPh sb="140" eb="142">
      <t>ゾウダイ</t>
    </rPh>
    <rPh sb="147" eb="149">
      <t>ゲンザイ</t>
    </rPh>
    <rPh sb="150" eb="152">
      <t>リョウキン</t>
    </rPh>
    <rPh sb="154" eb="158">
      <t>シキンブソク</t>
    </rPh>
    <rPh sb="164" eb="165">
      <t>カンガ</t>
    </rPh>
    <rPh sb="172" eb="174">
      <t>テキセツ</t>
    </rPh>
    <rPh sb="175" eb="179">
      <t>リョウキンカイテイ</t>
    </rPh>
    <rPh sb="180" eb="181">
      <t>オコナ</t>
    </rPh>
    <rPh sb="195" eb="198">
      <t>シシュツメン</t>
    </rPh>
    <rPh sb="200" eb="202">
      <t>コンゴ</t>
    </rPh>
    <rPh sb="203" eb="205">
      <t>キンリン</t>
    </rPh>
    <rPh sb="205" eb="208">
      <t>タダンタイ</t>
    </rPh>
    <rPh sb="210" eb="212">
      <t>ヤクヒン</t>
    </rPh>
    <rPh sb="213" eb="217">
      <t>キョウドウチョウタツ</t>
    </rPh>
    <rPh sb="217" eb="218">
      <t>ナド</t>
    </rPh>
    <rPh sb="219" eb="221">
      <t>トリクミ</t>
    </rPh>
    <rPh sb="222" eb="224">
      <t>ロウスイ</t>
    </rPh>
    <rPh sb="224" eb="226">
      <t>チョウサ</t>
    </rPh>
    <rPh sb="226" eb="228">
      <t>イタク</t>
    </rPh>
    <rPh sb="229" eb="231">
      <t>キョウドウ</t>
    </rPh>
    <rPh sb="233" eb="235">
      <t>ハッチュウ</t>
    </rPh>
    <rPh sb="236" eb="237">
      <t>オコナ</t>
    </rPh>
    <rPh sb="238" eb="240">
      <t>ヒヨウ</t>
    </rPh>
    <rPh sb="241" eb="242">
      <t>オサ</t>
    </rPh>
    <rPh sb="244" eb="246">
      <t>ヒツヨウ</t>
    </rPh>
    <rPh sb="250" eb="253">
      <t>コウイキカ</t>
    </rPh>
    <rPh sb="253" eb="254">
      <t>テキ</t>
    </rPh>
    <rPh sb="255" eb="257">
      <t>トリクミ</t>
    </rPh>
    <rPh sb="258" eb="260">
      <t>シンシ</t>
    </rPh>
    <rPh sb="261" eb="262">
      <t>オコナ</t>
    </rPh>
    <rPh sb="264" eb="268">
      <t>スイドウジギョウ</t>
    </rPh>
    <rPh sb="269" eb="271">
      <t>トウゴウ</t>
    </rPh>
    <rPh sb="272" eb="274">
      <t>ヒッス</t>
    </rPh>
    <rPh sb="284" eb="285">
      <t>オモ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</si>
</sst>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3.75</c:v>
                </c:pt>
                <c:pt idx="1">
                  <c:v>3.75</c:v>
                </c:pt>
                <c:pt idx="2">
                  <c:v>1.87</c:v>
                </c:pt>
                <c:pt idx="3">
                  <c:v>1.92</c:v>
                </c:pt>
                <c:pt idx="4">
                  <c:v>0.91</c:v>
                </c:pt>
              </c:numCache>
            </c:numRef>
          </c:val>
          <c:extLst>
            <c:ext xmlns:c16="http://schemas.microsoft.com/office/drawing/2014/chart" uri="{C3380CC4-5D6E-409C-BE32-E72D297353CC}">
              <c16:uniqueId val="{00000000-D8EC-4F2E-BDC9-1780F9EC1E0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0.32</c:v>
                </c:pt>
                <c:pt idx="1">
                  <c:v>0.81</c:v>
                </c:pt>
                <c:pt idx="2">
                  <c:v>0.4</c:v>
                </c:pt>
                <c:pt idx="3">
                  <c:v>0.36</c:v>
                </c:pt>
                <c:pt idx="4">
                  <c:v>0.56999999999999995</c:v>
                </c:pt>
              </c:numCache>
            </c:numRef>
          </c:val>
          <c:smooth val="0"/>
          <c:extLst>
            <c:ext xmlns:c16="http://schemas.microsoft.com/office/drawing/2014/chart" uri="{C3380CC4-5D6E-409C-BE32-E72D297353CC}">
              <c16:uniqueId val="{00000001-D8EC-4F2E-BDC9-1780F9EC1E0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82.32</c:v>
                </c:pt>
                <c:pt idx="1">
                  <c:v>82.44</c:v>
                </c:pt>
                <c:pt idx="2">
                  <c:v>84.68</c:v>
                </c:pt>
                <c:pt idx="3">
                  <c:v>87.79</c:v>
                </c:pt>
                <c:pt idx="4">
                  <c:v>87.62</c:v>
                </c:pt>
              </c:numCache>
            </c:numRef>
          </c:val>
          <c:extLst>
            <c:ext xmlns:c16="http://schemas.microsoft.com/office/drawing/2014/chart" uri="{C3380CC4-5D6E-409C-BE32-E72D297353CC}">
              <c16:uniqueId val="{00000000-FBF0-4C6B-9E83-EC08CF0C906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39.61</c:v>
                </c:pt>
                <c:pt idx="1">
                  <c:v>41.06</c:v>
                </c:pt>
                <c:pt idx="2">
                  <c:v>49.38</c:v>
                </c:pt>
                <c:pt idx="3">
                  <c:v>50.09</c:v>
                </c:pt>
                <c:pt idx="4">
                  <c:v>50.1</c:v>
                </c:pt>
              </c:numCache>
            </c:numRef>
          </c:val>
          <c:smooth val="0"/>
          <c:extLst>
            <c:ext xmlns:c16="http://schemas.microsoft.com/office/drawing/2014/chart" uri="{C3380CC4-5D6E-409C-BE32-E72D297353CC}">
              <c16:uniqueId val="{00000001-FBF0-4C6B-9E83-EC08CF0C906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80.010000000000005</c:v>
                </c:pt>
                <c:pt idx="1">
                  <c:v>80.010000000000005</c:v>
                </c:pt>
                <c:pt idx="2">
                  <c:v>80.010000000000005</c:v>
                </c:pt>
                <c:pt idx="3">
                  <c:v>79.209999999999994</c:v>
                </c:pt>
                <c:pt idx="4">
                  <c:v>79.78</c:v>
                </c:pt>
              </c:numCache>
            </c:numRef>
          </c:val>
          <c:extLst>
            <c:ext xmlns:c16="http://schemas.microsoft.com/office/drawing/2014/chart" uri="{C3380CC4-5D6E-409C-BE32-E72D297353CC}">
              <c16:uniqueId val="{00000000-27EB-4E3D-B429-936A14B3813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72.959999999999994</c:v>
                </c:pt>
                <c:pt idx="1">
                  <c:v>72.42</c:v>
                </c:pt>
                <c:pt idx="2">
                  <c:v>78.010000000000005</c:v>
                </c:pt>
                <c:pt idx="3">
                  <c:v>77.599999999999994</c:v>
                </c:pt>
                <c:pt idx="4">
                  <c:v>77.3</c:v>
                </c:pt>
              </c:numCache>
            </c:numRef>
          </c:val>
          <c:smooth val="0"/>
          <c:extLst>
            <c:ext xmlns:c16="http://schemas.microsoft.com/office/drawing/2014/chart" uri="{C3380CC4-5D6E-409C-BE32-E72D297353CC}">
              <c16:uniqueId val="{00000001-27EB-4E3D-B429-936A14B3813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104.91</c:v>
                </c:pt>
                <c:pt idx="1">
                  <c:v>108.21</c:v>
                </c:pt>
                <c:pt idx="2">
                  <c:v>101.81</c:v>
                </c:pt>
                <c:pt idx="3">
                  <c:v>103.72</c:v>
                </c:pt>
                <c:pt idx="4">
                  <c:v>100.07</c:v>
                </c:pt>
              </c:numCache>
            </c:numRef>
          </c:val>
          <c:extLst>
            <c:ext xmlns:c16="http://schemas.microsoft.com/office/drawing/2014/chart" uri="{C3380CC4-5D6E-409C-BE32-E72D297353CC}">
              <c16:uniqueId val="{00000000-EE2D-46D1-881B-012F2552708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107.64</c:v>
                </c:pt>
                <c:pt idx="1">
                  <c:v>108.22</c:v>
                </c:pt>
                <c:pt idx="2">
                  <c:v>105.34</c:v>
                </c:pt>
                <c:pt idx="3">
                  <c:v>105.77</c:v>
                </c:pt>
                <c:pt idx="4">
                  <c:v>104.82</c:v>
                </c:pt>
              </c:numCache>
            </c:numRef>
          </c:val>
          <c:smooth val="0"/>
          <c:extLst>
            <c:ext xmlns:c16="http://schemas.microsoft.com/office/drawing/2014/chart" uri="{C3380CC4-5D6E-409C-BE32-E72D297353CC}">
              <c16:uniqueId val="{00000001-EE2D-46D1-881B-012F2552708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67.13</c:v>
                </c:pt>
                <c:pt idx="1">
                  <c:v>66.52</c:v>
                </c:pt>
                <c:pt idx="2">
                  <c:v>20.18</c:v>
                </c:pt>
                <c:pt idx="3">
                  <c:v>23.09</c:v>
                </c:pt>
                <c:pt idx="4">
                  <c:v>25.76</c:v>
                </c:pt>
              </c:numCache>
            </c:numRef>
          </c:val>
          <c:extLst>
            <c:ext xmlns:c16="http://schemas.microsoft.com/office/drawing/2014/chart" uri="{C3380CC4-5D6E-409C-BE32-E72D297353CC}">
              <c16:uniqueId val="{00000000-287E-4DA5-A04A-2F9D8140BB1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54.09</c:v>
                </c:pt>
                <c:pt idx="1">
                  <c:v>52.73</c:v>
                </c:pt>
                <c:pt idx="2">
                  <c:v>47.5</c:v>
                </c:pt>
                <c:pt idx="3">
                  <c:v>48.41</c:v>
                </c:pt>
                <c:pt idx="4">
                  <c:v>50.02</c:v>
                </c:pt>
              </c:numCache>
            </c:numRef>
          </c:val>
          <c:smooth val="0"/>
          <c:extLst>
            <c:ext xmlns:c16="http://schemas.microsoft.com/office/drawing/2014/chart" uri="{C3380CC4-5D6E-409C-BE32-E72D297353CC}">
              <c16:uniqueId val="{00000001-287E-4DA5-A04A-2F9D8140BB1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244-4256-8CDF-1468760CB26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18.68</c:v>
                </c:pt>
                <c:pt idx="1">
                  <c:v>19.91</c:v>
                </c:pt>
                <c:pt idx="2">
                  <c:v>17.399999999999999</c:v>
                </c:pt>
                <c:pt idx="3">
                  <c:v>18.64</c:v>
                </c:pt>
                <c:pt idx="4">
                  <c:v>19.510000000000002</c:v>
                </c:pt>
              </c:numCache>
            </c:numRef>
          </c:val>
          <c:smooth val="0"/>
          <c:extLst>
            <c:ext xmlns:c16="http://schemas.microsoft.com/office/drawing/2014/chart" uri="{C3380CC4-5D6E-409C-BE32-E72D297353CC}">
              <c16:uniqueId val="{00000001-E244-4256-8CDF-1468760CB26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704-4267-8D10-EBBFC9E38FE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30.84</c:v>
                </c:pt>
                <c:pt idx="1">
                  <c:v>25.29</c:v>
                </c:pt>
                <c:pt idx="2">
                  <c:v>24.04</c:v>
                </c:pt>
                <c:pt idx="3">
                  <c:v>28.03</c:v>
                </c:pt>
                <c:pt idx="4">
                  <c:v>26.73</c:v>
                </c:pt>
              </c:numCache>
            </c:numRef>
          </c:val>
          <c:smooth val="0"/>
          <c:extLst>
            <c:ext xmlns:c16="http://schemas.microsoft.com/office/drawing/2014/chart" uri="{C3380CC4-5D6E-409C-BE32-E72D297353CC}">
              <c16:uniqueId val="{00000001-F704-4267-8D10-EBBFC9E38FE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1446.7</c:v>
                </c:pt>
                <c:pt idx="1">
                  <c:v>2401.9899999999998</c:v>
                </c:pt>
                <c:pt idx="2">
                  <c:v>431.27</c:v>
                </c:pt>
                <c:pt idx="3">
                  <c:v>414.29</c:v>
                </c:pt>
                <c:pt idx="4">
                  <c:v>396.37</c:v>
                </c:pt>
              </c:numCache>
            </c:numRef>
          </c:val>
          <c:extLst>
            <c:ext xmlns:c16="http://schemas.microsoft.com/office/drawing/2014/chart" uri="{C3380CC4-5D6E-409C-BE32-E72D297353CC}">
              <c16:uniqueId val="{00000000-F403-4FC8-8721-8CF378680FD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450.54</c:v>
                </c:pt>
                <c:pt idx="1">
                  <c:v>348.88</c:v>
                </c:pt>
                <c:pt idx="2">
                  <c:v>305.08</c:v>
                </c:pt>
                <c:pt idx="3">
                  <c:v>305.33999999999997</c:v>
                </c:pt>
                <c:pt idx="4">
                  <c:v>310.01</c:v>
                </c:pt>
              </c:numCache>
            </c:numRef>
          </c:val>
          <c:smooth val="0"/>
          <c:extLst>
            <c:ext xmlns:c16="http://schemas.microsoft.com/office/drawing/2014/chart" uri="{C3380CC4-5D6E-409C-BE32-E72D297353CC}">
              <c16:uniqueId val="{00000001-F403-4FC8-8721-8CF378680FD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440.81</c:v>
                </c:pt>
                <c:pt idx="1">
                  <c:v>483.44</c:v>
                </c:pt>
                <c:pt idx="2">
                  <c:v>1535.6</c:v>
                </c:pt>
                <c:pt idx="3">
                  <c:v>1488.33</c:v>
                </c:pt>
                <c:pt idx="4">
                  <c:v>1441.32</c:v>
                </c:pt>
              </c:numCache>
            </c:numRef>
          </c:val>
          <c:extLst>
            <c:ext xmlns:c16="http://schemas.microsoft.com/office/drawing/2014/chart" uri="{C3380CC4-5D6E-409C-BE32-E72D297353CC}">
              <c16:uniqueId val="{00000000-EB32-4AA9-B96B-5D392327C61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496.56</c:v>
                </c:pt>
                <c:pt idx="1">
                  <c:v>540.38</c:v>
                </c:pt>
                <c:pt idx="2">
                  <c:v>585.59</c:v>
                </c:pt>
                <c:pt idx="3">
                  <c:v>561.34</c:v>
                </c:pt>
                <c:pt idx="4">
                  <c:v>538.33000000000004</c:v>
                </c:pt>
              </c:numCache>
            </c:numRef>
          </c:val>
          <c:smooth val="0"/>
          <c:extLst>
            <c:ext xmlns:c16="http://schemas.microsoft.com/office/drawing/2014/chart" uri="{C3380CC4-5D6E-409C-BE32-E72D297353CC}">
              <c16:uniqueId val="{00000001-EB32-4AA9-B96B-5D392327C61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55.4</c:v>
                </c:pt>
                <c:pt idx="1">
                  <c:v>56.73</c:v>
                </c:pt>
                <c:pt idx="2">
                  <c:v>48.99</c:v>
                </c:pt>
                <c:pt idx="3">
                  <c:v>52.74</c:v>
                </c:pt>
                <c:pt idx="4">
                  <c:v>52.12</c:v>
                </c:pt>
              </c:numCache>
            </c:numRef>
          </c:val>
          <c:extLst>
            <c:ext xmlns:c16="http://schemas.microsoft.com/office/drawing/2014/chart" uri="{C3380CC4-5D6E-409C-BE32-E72D297353CC}">
              <c16:uniqueId val="{00000000-BB26-4E81-9714-A6DB6F07EE0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84.9</c:v>
                </c:pt>
                <c:pt idx="1">
                  <c:v>83.22</c:v>
                </c:pt>
                <c:pt idx="2">
                  <c:v>82.78</c:v>
                </c:pt>
                <c:pt idx="3">
                  <c:v>84.82</c:v>
                </c:pt>
                <c:pt idx="4">
                  <c:v>82.29</c:v>
                </c:pt>
              </c:numCache>
            </c:numRef>
          </c:val>
          <c:smooth val="0"/>
          <c:extLst>
            <c:ext xmlns:c16="http://schemas.microsoft.com/office/drawing/2014/chart" uri="{C3380CC4-5D6E-409C-BE32-E72D297353CC}">
              <c16:uniqueId val="{00000001-BB26-4E81-9714-A6DB6F07EE0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282.89999999999998</c:v>
                </c:pt>
                <c:pt idx="1">
                  <c:v>275.07</c:v>
                </c:pt>
                <c:pt idx="2">
                  <c:v>321.5</c:v>
                </c:pt>
                <c:pt idx="3">
                  <c:v>295.16000000000003</c:v>
                </c:pt>
                <c:pt idx="4">
                  <c:v>299.99</c:v>
                </c:pt>
              </c:numCache>
            </c:numRef>
          </c:val>
          <c:extLst>
            <c:ext xmlns:c16="http://schemas.microsoft.com/office/drawing/2014/chart" uri="{C3380CC4-5D6E-409C-BE32-E72D297353CC}">
              <c16:uniqueId val="{00000000-DD8C-4077-9D05-53229925F01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231.9</c:v>
                </c:pt>
                <c:pt idx="1">
                  <c:v>234.17</c:v>
                </c:pt>
                <c:pt idx="2">
                  <c:v>225.09</c:v>
                </c:pt>
                <c:pt idx="3">
                  <c:v>224.82</c:v>
                </c:pt>
                <c:pt idx="4">
                  <c:v>230.85</c:v>
                </c:pt>
              </c:numCache>
            </c:numRef>
          </c:val>
          <c:smooth val="0"/>
          <c:extLst>
            <c:ext xmlns:c16="http://schemas.microsoft.com/office/drawing/2014/chart" uri="{C3380CC4-5D6E-409C-BE32-E72D297353CC}">
              <c16:uniqueId val="{00000001-DD8C-4077-9D05-53229925F01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2" zoomScaleNormal="52"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32" t="str">
        <f>データ!H6</f>
        <v>鹿児島県　伊仙町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A8</v>
      </c>
      <c r="X8" s="44"/>
      <c r="Y8" s="44"/>
      <c r="Z8" s="44"/>
      <c r="AA8" s="44"/>
      <c r="AB8" s="44"/>
      <c r="AC8" s="44"/>
      <c r="AD8" s="44" t="str">
        <f>データ!$M$6</f>
        <v>自治体職員</v>
      </c>
      <c r="AE8" s="44"/>
      <c r="AF8" s="44"/>
      <c r="AG8" s="44"/>
      <c r="AH8" s="44"/>
      <c r="AI8" s="44"/>
      <c r="AJ8" s="44"/>
      <c r="AK8" s="2"/>
      <c r="AL8" s="45">
        <f>データ!$R$6</f>
        <v>6361</v>
      </c>
      <c r="AM8" s="45"/>
      <c r="AN8" s="45"/>
      <c r="AO8" s="45"/>
      <c r="AP8" s="45"/>
      <c r="AQ8" s="45"/>
      <c r="AR8" s="45"/>
      <c r="AS8" s="45"/>
      <c r="AT8" s="46">
        <f>データ!$S$6</f>
        <v>62.71</v>
      </c>
      <c r="AU8" s="47"/>
      <c r="AV8" s="47"/>
      <c r="AW8" s="47"/>
      <c r="AX8" s="47"/>
      <c r="AY8" s="47"/>
      <c r="AZ8" s="47"/>
      <c r="BA8" s="47"/>
      <c r="BB8" s="48">
        <f>データ!$T$6</f>
        <v>101.44</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c r="A10" s="2"/>
      <c r="B10" s="46" t="str">
        <f>データ!$N$6</f>
        <v>-</v>
      </c>
      <c r="C10" s="47"/>
      <c r="D10" s="47"/>
      <c r="E10" s="47"/>
      <c r="F10" s="47"/>
      <c r="G10" s="47"/>
      <c r="H10" s="47"/>
      <c r="I10" s="46">
        <f>データ!$O$6</f>
        <v>57.54</v>
      </c>
      <c r="J10" s="47"/>
      <c r="K10" s="47"/>
      <c r="L10" s="47"/>
      <c r="M10" s="47"/>
      <c r="N10" s="47"/>
      <c r="O10" s="81"/>
      <c r="P10" s="48">
        <f>データ!$P$6</f>
        <v>100</v>
      </c>
      <c r="Q10" s="48"/>
      <c r="R10" s="48"/>
      <c r="S10" s="48"/>
      <c r="T10" s="48"/>
      <c r="U10" s="48"/>
      <c r="V10" s="48"/>
      <c r="W10" s="45">
        <f>データ!$Q$6</f>
        <v>3179</v>
      </c>
      <c r="X10" s="45"/>
      <c r="Y10" s="45"/>
      <c r="Z10" s="45"/>
      <c r="AA10" s="45"/>
      <c r="AB10" s="45"/>
      <c r="AC10" s="45"/>
      <c r="AD10" s="2"/>
      <c r="AE10" s="2"/>
      <c r="AF10" s="2"/>
      <c r="AG10" s="2"/>
      <c r="AH10" s="2"/>
      <c r="AI10" s="2"/>
      <c r="AJ10" s="2"/>
      <c r="AK10" s="2"/>
      <c r="AL10" s="45">
        <f>データ!$U$6</f>
        <v>6284</v>
      </c>
      <c r="AM10" s="45"/>
      <c r="AN10" s="45"/>
      <c r="AO10" s="45"/>
      <c r="AP10" s="45"/>
      <c r="AQ10" s="45"/>
      <c r="AR10" s="45"/>
      <c r="AS10" s="45"/>
      <c r="AT10" s="46">
        <f>データ!$V$6</f>
        <v>56.22</v>
      </c>
      <c r="AU10" s="47"/>
      <c r="AV10" s="47"/>
      <c r="AW10" s="47"/>
      <c r="AX10" s="47"/>
      <c r="AY10" s="47"/>
      <c r="AZ10" s="47"/>
      <c r="BA10" s="47"/>
      <c r="BB10" s="48">
        <f>データ!$W$6</f>
        <v>111.78</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112</v>
      </c>
      <c r="BM16" s="58"/>
      <c r="BN16" s="58"/>
      <c r="BO16" s="58"/>
      <c r="BP16" s="58"/>
      <c r="BQ16" s="58"/>
      <c r="BR16" s="58"/>
      <c r="BS16" s="58"/>
      <c r="BT16" s="58"/>
      <c r="BU16" s="58"/>
      <c r="BV16" s="58"/>
      <c r="BW16" s="58"/>
      <c r="BX16" s="58"/>
      <c r="BY16" s="58"/>
      <c r="BZ16" s="59"/>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113</v>
      </c>
      <c r="BM66" s="58"/>
      <c r="BN66" s="58"/>
      <c r="BO66" s="58"/>
      <c r="BP66" s="58"/>
      <c r="BQ66" s="58"/>
      <c r="BR66" s="58"/>
      <c r="BS66" s="58"/>
      <c r="BT66" s="58"/>
      <c r="BU66" s="58"/>
      <c r="BV66" s="58"/>
      <c r="BW66" s="58"/>
      <c r="BX66" s="58"/>
      <c r="BY66" s="58"/>
      <c r="BZ66" s="59"/>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VHYeVMhNqacm87j1UU66udksncAhn3bAsU5b0qVoiKBzrGGP9YOlYglRd+nWvcNdxOQ20PGWZ+JFU2cbY/UzwA==" saltValue="KnmfVKhi3Fp2xrraqLM0J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2022</v>
      </c>
      <c r="C6" s="20">
        <f t="shared" ref="C6:W6" si="3">C7</f>
        <v>465321</v>
      </c>
      <c r="D6" s="20">
        <f t="shared" si="3"/>
        <v>46</v>
      </c>
      <c r="E6" s="20">
        <f t="shared" si="3"/>
        <v>1</v>
      </c>
      <c r="F6" s="20">
        <f t="shared" si="3"/>
        <v>0</v>
      </c>
      <c r="G6" s="20">
        <f t="shared" si="3"/>
        <v>1</v>
      </c>
      <c r="H6" s="20" t="str">
        <f t="shared" si="3"/>
        <v>鹿児島県　伊仙町</v>
      </c>
      <c r="I6" s="20" t="str">
        <f t="shared" si="3"/>
        <v>法適用</v>
      </c>
      <c r="J6" s="20" t="str">
        <f t="shared" si="3"/>
        <v>水道事業</v>
      </c>
      <c r="K6" s="20" t="str">
        <f t="shared" si="3"/>
        <v>末端給水事業</v>
      </c>
      <c r="L6" s="20" t="str">
        <f t="shared" si="3"/>
        <v>A8</v>
      </c>
      <c r="M6" s="20" t="str">
        <f t="shared" si="3"/>
        <v>自治体職員</v>
      </c>
      <c r="N6" s="21" t="str">
        <f t="shared" si="3"/>
        <v>-</v>
      </c>
      <c r="O6" s="21">
        <f t="shared" si="3"/>
        <v>57.54</v>
      </c>
      <c r="P6" s="21">
        <f t="shared" si="3"/>
        <v>100</v>
      </c>
      <c r="Q6" s="21">
        <f t="shared" si="3"/>
        <v>3179</v>
      </c>
      <c r="R6" s="21">
        <f t="shared" si="3"/>
        <v>6361</v>
      </c>
      <c r="S6" s="21">
        <f t="shared" si="3"/>
        <v>62.71</v>
      </c>
      <c r="T6" s="21">
        <f t="shared" si="3"/>
        <v>101.44</v>
      </c>
      <c r="U6" s="21">
        <f t="shared" si="3"/>
        <v>6284</v>
      </c>
      <c r="V6" s="21">
        <f t="shared" si="3"/>
        <v>56.22</v>
      </c>
      <c r="W6" s="21">
        <f t="shared" si="3"/>
        <v>111.78</v>
      </c>
      <c r="X6" s="22">
        <f>IF(X7="",NA(),X7)</f>
        <v>104.91</v>
      </c>
      <c r="Y6" s="22">
        <f t="shared" ref="Y6:AG6" si="4">IF(Y7="",NA(),Y7)</f>
        <v>108.21</v>
      </c>
      <c r="Z6" s="22">
        <f t="shared" si="4"/>
        <v>101.81</v>
      </c>
      <c r="AA6" s="22">
        <f t="shared" si="4"/>
        <v>103.72</v>
      </c>
      <c r="AB6" s="22">
        <f t="shared" si="4"/>
        <v>100.07</v>
      </c>
      <c r="AC6" s="22">
        <f t="shared" si="4"/>
        <v>107.64</v>
      </c>
      <c r="AD6" s="22">
        <f t="shared" si="4"/>
        <v>108.22</v>
      </c>
      <c r="AE6" s="22">
        <f t="shared" si="4"/>
        <v>105.34</v>
      </c>
      <c r="AF6" s="22">
        <f t="shared" si="4"/>
        <v>105.77</v>
      </c>
      <c r="AG6" s="22">
        <f t="shared" si="4"/>
        <v>104.82</v>
      </c>
      <c r="AH6" s="21" t="str">
        <f>IF(AH7="","",IF(AH7="-","【-】","【"&amp;SUBSTITUTE(TEXT(AH7,"#,##0.00"),"-","△")&amp;"】"))</f>
        <v>【108.70】</v>
      </c>
      <c r="AI6" s="21">
        <f>IF(AI7="",NA(),AI7)</f>
        <v>0</v>
      </c>
      <c r="AJ6" s="21">
        <f t="shared" ref="AJ6:AR6" si="5">IF(AJ7="",NA(),AJ7)</f>
        <v>0</v>
      </c>
      <c r="AK6" s="21">
        <f t="shared" si="5"/>
        <v>0</v>
      </c>
      <c r="AL6" s="21">
        <f t="shared" si="5"/>
        <v>0</v>
      </c>
      <c r="AM6" s="21">
        <f t="shared" si="5"/>
        <v>0</v>
      </c>
      <c r="AN6" s="22">
        <f t="shared" si="5"/>
        <v>30.84</v>
      </c>
      <c r="AO6" s="22">
        <f t="shared" si="5"/>
        <v>25.29</v>
      </c>
      <c r="AP6" s="22">
        <f t="shared" si="5"/>
        <v>24.04</v>
      </c>
      <c r="AQ6" s="22">
        <f t="shared" si="5"/>
        <v>28.03</v>
      </c>
      <c r="AR6" s="22">
        <f t="shared" si="5"/>
        <v>26.73</v>
      </c>
      <c r="AS6" s="21" t="str">
        <f>IF(AS7="","",IF(AS7="-","【-】","【"&amp;SUBSTITUTE(TEXT(AS7,"#,##0.00"),"-","△")&amp;"】"))</f>
        <v>【1.34】</v>
      </c>
      <c r="AT6" s="22">
        <f>IF(AT7="",NA(),AT7)</f>
        <v>1446.7</v>
      </c>
      <c r="AU6" s="22">
        <f t="shared" ref="AU6:BC6" si="6">IF(AU7="",NA(),AU7)</f>
        <v>2401.9899999999998</v>
      </c>
      <c r="AV6" s="22">
        <f t="shared" si="6"/>
        <v>431.27</v>
      </c>
      <c r="AW6" s="22">
        <f t="shared" si="6"/>
        <v>414.29</v>
      </c>
      <c r="AX6" s="22">
        <f t="shared" si="6"/>
        <v>396.37</v>
      </c>
      <c r="AY6" s="22">
        <f t="shared" si="6"/>
        <v>450.54</v>
      </c>
      <c r="AZ6" s="22">
        <f t="shared" si="6"/>
        <v>348.88</v>
      </c>
      <c r="BA6" s="22">
        <f t="shared" si="6"/>
        <v>305.08</v>
      </c>
      <c r="BB6" s="22">
        <f t="shared" si="6"/>
        <v>305.33999999999997</v>
      </c>
      <c r="BC6" s="22">
        <f t="shared" si="6"/>
        <v>310.01</v>
      </c>
      <c r="BD6" s="21" t="str">
        <f>IF(BD7="","",IF(BD7="-","【-】","【"&amp;SUBSTITUTE(TEXT(BD7,"#,##0.00"),"-","△")&amp;"】"))</f>
        <v>【252.29】</v>
      </c>
      <c r="BE6" s="22">
        <f>IF(BE7="",NA(),BE7)</f>
        <v>440.81</v>
      </c>
      <c r="BF6" s="22">
        <f t="shared" ref="BF6:BN6" si="7">IF(BF7="",NA(),BF7)</f>
        <v>483.44</v>
      </c>
      <c r="BG6" s="22">
        <f t="shared" si="7"/>
        <v>1535.6</v>
      </c>
      <c r="BH6" s="22">
        <f t="shared" si="7"/>
        <v>1488.33</v>
      </c>
      <c r="BI6" s="22">
        <f t="shared" si="7"/>
        <v>1441.32</v>
      </c>
      <c r="BJ6" s="22">
        <f t="shared" si="7"/>
        <v>496.56</v>
      </c>
      <c r="BK6" s="22">
        <f t="shared" si="7"/>
        <v>540.38</v>
      </c>
      <c r="BL6" s="22">
        <f t="shared" si="7"/>
        <v>585.59</v>
      </c>
      <c r="BM6" s="22">
        <f t="shared" si="7"/>
        <v>561.34</v>
      </c>
      <c r="BN6" s="22">
        <f t="shared" si="7"/>
        <v>538.33000000000004</v>
      </c>
      <c r="BO6" s="21" t="str">
        <f>IF(BO7="","",IF(BO7="-","【-】","【"&amp;SUBSTITUTE(TEXT(BO7,"#,##0.00"),"-","△")&amp;"】"))</f>
        <v>【268.07】</v>
      </c>
      <c r="BP6" s="22">
        <f>IF(BP7="",NA(),BP7)</f>
        <v>55.4</v>
      </c>
      <c r="BQ6" s="22">
        <f t="shared" ref="BQ6:BY6" si="8">IF(BQ7="",NA(),BQ7)</f>
        <v>56.73</v>
      </c>
      <c r="BR6" s="22">
        <f t="shared" si="8"/>
        <v>48.99</v>
      </c>
      <c r="BS6" s="22">
        <f t="shared" si="8"/>
        <v>52.74</v>
      </c>
      <c r="BT6" s="22">
        <f t="shared" si="8"/>
        <v>52.12</v>
      </c>
      <c r="BU6" s="22">
        <f t="shared" si="8"/>
        <v>84.9</v>
      </c>
      <c r="BV6" s="22">
        <f t="shared" si="8"/>
        <v>83.22</v>
      </c>
      <c r="BW6" s="22">
        <f t="shared" si="8"/>
        <v>82.78</v>
      </c>
      <c r="BX6" s="22">
        <f t="shared" si="8"/>
        <v>84.82</v>
      </c>
      <c r="BY6" s="22">
        <f t="shared" si="8"/>
        <v>82.29</v>
      </c>
      <c r="BZ6" s="21" t="str">
        <f>IF(BZ7="","",IF(BZ7="-","【-】","【"&amp;SUBSTITUTE(TEXT(BZ7,"#,##0.00"),"-","△")&amp;"】"))</f>
        <v>【97.47】</v>
      </c>
      <c r="CA6" s="22">
        <f>IF(CA7="",NA(),CA7)</f>
        <v>282.89999999999998</v>
      </c>
      <c r="CB6" s="22">
        <f t="shared" ref="CB6:CJ6" si="9">IF(CB7="",NA(),CB7)</f>
        <v>275.07</v>
      </c>
      <c r="CC6" s="22">
        <f t="shared" si="9"/>
        <v>321.5</v>
      </c>
      <c r="CD6" s="22">
        <f t="shared" si="9"/>
        <v>295.16000000000003</v>
      </c>
      <c r="CE6" s="22">
        <f t="shared" si="9"/>
        <v>299.99</v>
      </c>
      <c r="CF6" s="22">
        <f t="shared" si="9"/>
        <v>231.9</v>
      </c>
      <c r="CG6" s="22">
        <f t="shared" si="9"/>
        <v>234.17</v>
      </c>
      <c r="CH6" s="22">
        <f t="shared" si="9"/>
        <v>225.09</v>
      </c>
      <c r="CI6" s="22">
        <f t="shared" si="9"/>
        <v>224.82</v>
      </c>
      <c r="CJ6" s="22">
        <f t="shared" si="9"/>
        <v>230.85</v>
      </c>
      <c r="CK6" s="21" t="str">
        <f>IF(CK7="","",IF(CK7="-","【-】","【"&amp;SUBSTITUTE(TEXT(CK7,"#,##0.00"),"-","△")&amp;"】"))</f>
        <v>【174.75】</v>
      </c>
      <c r="CL6" s="22">
        <f>IF(CL7="",NA(),CL7)</f>
        <v>82.32</v>
      </c>
      <c r="CM6" s="22">
        <f t="shared" ref="CM6:CU6" si="10">IF(CM7="",NA(),CM7)</f>
        <v>82.44</v>
      </c>
      <c r="CN6" s="22">
        <f t="shared" si="10"/>
        <v>84.68</v>
      </c>
      <c r="CO6" s="22">
        <f t="shared" si="10"/>
        <v>87.79</v>
      </c>
      <c r="CP6" s="22">
        <f t="shared" si="10"/>
        <v>87.62</v>
      </c>
      <c r="CQ6" s="22">
        <f t="shared" si="10"/>
        <v>39.61</v>
      </c>
      <c r="CR6" s="22">
        <f t="shared" si="10"/>
        <v>41.06</v>
      </c>
      <c r="CS6" s="22">
        <f t="shared" si="10"/>
        <v>49.38</v>
      </c>
      <c r="CT6" s="22">
        <f t="shared" si="10"/>
        <v>50.09</v>
      </c>
      <c r="CU6" s="22">
        <f t="shared" si="10"/>
        <v>50.1</v>
      </c>
      <c r="CV6" s="21" t="str">
        <f>IF(CV7="","",IF(CV7="-","【-】","【"&amp;SUBSTITUTE(TEXT(CV7,"#,##0.00"),"-","△")&amp;"】"))</f>
        <v>【59.97】</v>
      </c>
      <c r="CW6" s="22">
        <f>IF(CW7="",NA(),CW7)</f>
        <v>80.010000000000005</v>
      </c>
      <c r="CX6" s="22">
        <f t="shared" ref="CX6:DF6" si="11">IF(CX7="",NA(),CX7)</f>
        <v>80.010000000000005</v>
      </c>
      <c r="CY6" s="22">
        <f t="shared" si="11"/>
        <v>80.010000000000005</v>
      </c>
      <c r="CZ6" s="22">
        <f t="shared" si="11"/>
        <v>79.209999999999994</v>
      </c>
      <c r="DA6" s="22">
        <f t="shared" si="11"/>
        <v>79.78</v>
      </c>
      <c r="DB6" s="22">
        <f t="shared" si="11"/>
        <v>72.959999999999994</v>
      </c>
      <c r="DC6" s="22">
        <f t="shared" si="11"/>
        <v>72.42</v>
      </c>
      <c r="DD6" s="22">
        <f t="shared" si="11"/>
        <v>78.010000000000005</v>
      </c>
      <c r="DE6" s="22">
        <f t="shared" si="11"/>
        <v>77.599999999999994</v>
      </c>
      <c r="DF6" s="22">
        <f t="shared" si="11"/>
        <v>77.3</v>
      </c>
      <c r="DG6" s="21" t="str">
        <f>IF(DG7="","",IF(DG7="-","【-】","【"&amp;SUBSTITUTE(TEXT(DG7,"#,##0.00"),"-","△")&amp;"】"))</f>
        <v>【89.76】</v>
      </c>
      <c r="DH6" s="22">
        <f>IF(DH7="",NA(),DH7)</f>
        <v>67.13</v>
      </c>
      <c r="DI6" s="22">
        <f t="shared" ref="DI6:DQ6" si="12">IF(DI7="",NA(),DI7)</f>
        <v>66.52</v>
      </c>
      <c r="DJ6" s="22">
        <f t="shared" si="12"/>
        <v>20.18</v>
      </c>
      <c r="DK6" s="22">
        <f t="shared" si="12"/>
        <v>23.09</v>
      </c>
      <c r="DL6" s="22">
        <f t="shared" si="12"/>
        <v>25.76</v>
      </c>
      <c r="DM6" s="22">
        <f t="shared" si="12"/>
        <v>54.09</v>
      </c>
      <c r="DN6" s="22">
        <f t="shared" si="12"/>
        <v>52.73</v>
      </c>
      <c r="DO6" s="22">
        <f t="shared" si="12"/>
        <v>47.5</v>
      </c>
      <c r="DP6" s="22">
        <f t="shared" si="12"/>
        <v>48.41</v>
      </c>
      <c r="DQ6" s="22">
        <f t="shared" si="12"/>
        <v>50.02</v>
      </c>
      <c r="DR6" s="21" t="str">
        <f>IF(DR7="","",IF(DR7="-","【-】","【"&amp;SUBSTITUTE(TEXT(DR7,"#,##0.00"),"-","△")&amp;"】"))</f>
        <v>【51.51】</v>
      </c>
      <c r="DS6" s="21">
        <f>IF(DS7="",NA(),DS7)</f>
        <v>0</v>
      </c>
      <c r="DT6" s="21">
        <f t="shared" ref="DT6:EB6" si="13">IF(DT7="",NA(),DT7)</f>
        <v>0</v>
      </c>
      <c r="DU6" s="21">
        <f t="shared" si="13"/>
        <v>0</v>
      </c>
      <c r="DV6" s="21">
        <f t="shared" si="13"/>
        <v>0</v>
      </c>
      <c r="DW6" s="21">
        <f t="shared" si="13"/>
        <v>0</v>
      </c>
      <c r="DX6" s="22">
        <f t="shared" si="13"/>
        <v>18.68</v>
      </c>
      <c r="DY6" s="22">
        <f t="shared" si="13"/>
        <v>19.91</v>
      </c>
      <c r="DZ6" s="22">
        <f t="shared" si="13"/>
        <v>17.399999999999999</v>
      </c>
      <c r="EA6" s="22">
        <f t="shared" si="13"/>
        <v>18.64</v>
      </c>
      <c r="EB6" s="22">
        <f t="shared" si="13"/>
        <v>19.510000000000002</v>
      </c>
      <c r="EC6" s="21" t="str">
        <f>IF(EC7="","",IF(EC7="-","【-】","【"&amp;SUBSTITUTE(TEXT(EC7,"#,##0.00"),"-","△")&amp;"】"))</f>
        <v>【23.75】</v>
      </c>
      <c r="ED6" s="22">
        <f>IF(ED7="",NA(),ED7)</f>
        <v>3.75</v>
      </c>
      <c r="EE6" s="22">
        <f t="shared" ref="EE6:EM6" si="14">IF(EE7="",NA(),EE7)</f>
        <v>3.75</v>
      </c>
      <c r="EF6" s="22">
        <f t="shared" si="14"/>
        <v>1.87</v>
      </c>
      <c r="EG6" s="22">
        <f t="shared" si="14"/>
        <v>1.92</v>
      </c>
      <c r="EH6" s="22">
        <f t="shared" si="14"/>
        <v>0.91</v>
      </c>
      <c r="EI6" s="22">
        <f t="shared" si="14"/>
        <v>0.32</v>
      </c>
      <c r="EJ6" s="22">
        <f t="shared" si="14"/>
        <v>0.81</v>
      </c>
      <c r="EK6" s="22">
        <f t="shared" si="14"/>
        <v>0.4</v>
      </c>
      <c r="EL6" s="22">
        <f t="shared" si="14"/>
        <v>0.36</v>
      </c>
      <c r="EM6" s="22">
        <f t="shared" si="14"/>
        <v>0.56999999999999995</v>
      </c>
      <c r="EN6" s="21" t="str">
        <f>IF(EN7="","",IF(EN7="-","【-】","【"&amp;SUBSTITUTE(TEXT(EN7,"#,##0.00"),"-","△")&amp;"】"))</f>
        <v>【0.67】</v>
      </c>
    </row>
    <row r="7" spans="1:144" s="23" customFormat="1">
      <c r="A7" s="15"/>
      <c r="B7" s="24">
        <v>2022</v>
      </c>
      <c r="C7" s="24">
        <v>465321</v>
      </c>
      <c r="D7" s="24">
        <v>46</v>
      </c>
      <c r="E7" s="24">
        <v>1</v>
      </c>
      <c r="F7" s="24">
        <v>0</v>
      </c>
      <c r="G7" s="24">
        <v>1</v>
      </c>
      <c r="H7" s="24" t="s">
        <v>93</v>
      </c>
      <c r="I7" s="24" t="s">
        <v>94</v>
      </c>
      <c r="J7" s="24" t="s">
        <v>95</v>
      </c>
      <c r="K7" s="24" t="s">
        <v>96</v>
      </c>
      <c r="L7" s="24" t="s">
        <v>97</v>
      </c>
      <c r="M7" s="24" t="s">
        <v>98</v>
      </c>
      <c r="N7" s="25" t="s">
        <v>99</v>
      </c>
      <c r="O7" s="25">
        <v>57.54</v>
      </c>
      <c r="P7" s="25">
        <v>100</v>
      </c>
      <c r="Q7" s="25">
        <v>3179</v>
      </c>
      <c r="R7" s="25">
        <v>6361</v>
      </c>
      <c r="S7" s="25">
        <v>62.71</v>
      </c>
      <c r="T7" s="25">
        <v>101.44</v>
      </c>
      <c r="U7" s="25">
        <v>6284</v>
      </c>
      <c r="V7" s="25">
        <v>56.22</v>
      </c>
      <c r="W7" s="25">
        <v>111.78</v>
      </c>
      <c r="X7" s="25">
        <v>104.91</v>
      </c>
      <c r="Y7" s="25">
        <v>108.21</v>
      </c>
      <c r="Z7" s="25">
        <v>101.81</v>
      </c>
      <c r="AA7" s="25">
        <v>103.72</v>
      </c>
      <c r="AB7" s="25">
        <v>100.07</v>
      </c>
      <c r="AC7" s="25">
        <v>107.64</v>
      </c>
      <c r="AD7" s="25">
        <v>108.22</v>
      </c>
      <c r="AE7" s="25">
        <v>105.34</v>
      </c>
      <c r="AF7" s="25">
        <v>105.77</v>
      </c>
      <c r="AG7" s="25">
        <v>104.82</v>
      </c>
      <c r="AH7" s="25">
        <v>108.7</v>
      </c>
      <c r="AI7" s="25">
        <v>0</v>
      </c>
      <c r="AJ7" s="25">
        <v>0</v>
      </c>
      <c r="AK7" s="25">
        <v>0</v>
      </c>
      <c r="AL7" s="25">
        <v>0</v>
      </c>
      <c r="AM7" s="25">
        <v>0</v>
      </c>
      <c r="AN7" s="25">
        <v>30.84</v>
      </c>
      <c r="AO7" s="25">
        <v>25.29</v>
      </c>
      <c r="AP7" s="25">
        <v>24.04</v>
      </c>
      <c r="AQ7" s="25">
        <v>28.03</v>
      </c>
      <c r="AR7" s="25">
        <v>26.73</v>
      </c>
      <c r="AS7" s="25">
        <v>1.34</v>
      </c>
      <c r="AT7" s="25">
        <v>1446.7</v>
      </c>
      <c r="AU7" s="25">
        <v>2401.9899999999998</v>
      </c>
      <c r="AV7" s="25">
        <v>431.27</v>
      </c>
      <c r="AW7" s="25">
        <v>414.29</v>
      </c>
      <c r="AX7" s="25">
        <v>396.37</v>
      </c>
      <c r="AY7" s="25">
        <v>450.54</v>
      </c>
      <c r="AZ7" s="25">
        <v>348.88</v>
      </c>
      <c r="BA7" s="25">
        <v>305.08</v>
      </c>
      <c r="BB7" s="25">
        <v>305.33999999999997</v>
      </c>
      <c r="BC7" s="25">
        <v>310.01</v>
      </c>
      <c r="BD7" s="25">
        <v>252.29</v>
      </c>
      <c r="BE7" s="25">
        <v>440.81</v>
      </c>
      <c r="BF7" s="25">
        <v>483.44</v>
      </c>
      <c r="BG7" s="25">
        <v>1535.6</v>
      </c>
      <c r="BH7" s="25">
        <v>1488.33</v>
      </c>
      <c r="BI7" s="25">
        <v>1441.32</v>
      </c>
      <c r="BJ7" s="25">
        <v>496.56</v>
      </c>
      <c r="BK7" s="25">
        <v>540.38</v>
      </c>
      <c r="BL7" s="25">
        <v>585.59</v>
      </c>
      <c r="BM7" s="25">
        <v>561.34</v>
      </c>
      <c r="BN7" s="25">
        <v>538.33000000000004</v>
      </c>
      <c r="BO7" s="25">
        <v>268.07</v>
      </c>
      <c r="BP7" s="25">
        <v>55.4</v>
      </c>
      <c r="BQ7" s="25">
        <v>56.73</v>
      </c>
      <c r="BR7" s="25">
        <v>48.99</v>
      </c>
      <c r="BS7" s="25">
        <v>52.74</v>
      </c>
      <c r="BT7" s="25">
        <v>52.12</v>
      </c>
      <c r="BU7" s="25">
        <v>84.9</v>
      </c>
      <c r="BV7" s="25">
        <v>83.22</v>
      </c>
      <c r="BW7" s="25">
        <v>82.78</v>
      </c>
      <c r="BX7" s="25">
        <v>84.82</v>
      </c>
      <c r="BY7" s="25">
        <v>82.29</v>
      </c>
      <c r="BZ7" s="25">
        <v>97.47</v>
      </c>
      <c r="CA7" s="25">
        <v>282.89999999999998</v>
      </c>
      <c r="CB7" s="25">
        <v>275.07</v>
      </c>
      <c r="CC7" s="25">
        <v>321.5</v>
      </c>
      <c r="CD7" s="25">
        <v>295.16000000000003</v>
      </c>
      <c r="CE7" s="25">
        <v>299.99</v>
      </c>
      <c r="CF7" s="25">
        <v>231.9</v>
      </c>
      <c r="CG7" s="25">
        <v>234.17</v>
      </c>
      <c r="CH7" s="25">
        <v>225.09</v>
      </c>
      <c r="CI7" s="25">
        <v>224.82</v>
      </c>
      <c r="CJ7" s="25">
        <v>230.85</v>
      </c>
      <c r="CK7" s="25">
        <v>174.75</v>
      </c>
      <c r="CL7" s="25">
        <v>82.32</v>
      </c>
      <c r="CM7" s="25">
        <v>82.44</v>
      </c>
      <c r="CN7" s="25">
        <v>84.68</v>
      </c>
      <c r="CO7" s="25">
        <v>87.79</v>
      </c>
      <c r="CP7" s="25">
        <v>87.62</v>
      </c>
      <c r="CQ7" s="25">
        <v>39.61</v>
      </c>
      <c r="CR7" s="25">
        <v>41.06</v>
      </c>
      <c r="CS7" s="25">
        <v>49.38</v>
      </c>
      <c r="CT7" s="25">
        <v>50.09</v>
      </c>
      <c r="CU7" s="25">
        <v>50.1</v>
      </c>
      <c r="CV7" s="25">
        <v>59.97</v>
      </c>
      <c r="CW7" s="25">
        <v>80.010000000000005</v>
      </c>
      <c r="CX7" s="25">
        <v>80.010000000000005</v>
      </c>
      <c r="CY7" s="25">
        <v>80.010000000000005</v>
      </c>
      <c r="CZ7" s="25">
        <v>79.209999999999994</v>
      </c>
      <c r="DA7" s="25">
        <v>79.78</v>
      </c>
      <c r="DB7" s="25">
        <v>72.959999999999994</v>
      </c>
      <c r="DC7" s="25">
        <v>72.42</v>
      </c>
      <c r="DD7" s="25">
        <v>78.010000000000005</v>
      </c>
      <c r="DE7" s="25">
        <v>77.599999999999994</v>
      </c>
      <c r="DF7" s="25">
        <v>77.3</v>
      </c>
      <c r="DG7" s="25">
        <v>89.76</v>
      </c>
      <c r="DH7" s="25">
        <v>67.13</v>
      </c>
      <c r="DI7" s="25">
        <v>66.52</v>
      </c>
      <c r="DJ7" s="25">
        <v>20.18</v>
      </c>
      <c r="DK7" s="25">
        <v>23.09</v>
      </c>
      <c r="DL7" s="25">
        <v>25.76</v>
      </c>
      <c r="DM7" s="25">
        <v>54.09</v>
      </c>
      <c r="DN7" s="25">
        <v>52.73</v>
      </c>
      <c r="DO7" s="25">
        <v>47.5</v>
      </c>
      <c r="DP7" s="25">
        <v>48.41</v>
      </c>
      <c r="DQ7" s="25">
        <v>50.02</v>
      </c>
      <c r="DR7" s="25">
        <v>51.51</v>
      </c>
      <c r="DS7" s="25">
        <v>0</v>
      </c>
      <c r="DT7" s="25">
        <v>0</v>
      </c>
      <c r="DU7" s="25">
        <v>0</v>
      </c>
      <c r="DV7" s="25">
        <v>0</v>
      </c>
      <c r="DW7" s="25">
        <v>0</v>
      </c>
      <c r="DX7" s="25">
        <v>18.68</v>
      </c>
      <c r="DY7" s="25">
        <v>19.91</v>
      </c>
      <c r="DZ7" s="25">
        <v>17.399999999999999</v>
      </c>
      <c r="EA7" s="25">
        <v>18.64</v>
      </c>
      <c r="EB7" s="25">
        <v>19.510000000000002</v>
      </c>
      <c r="EC7" s="25">
        <v>23.75</v>
      </c>
      <c r="ED7" s="25">
        <v>3.75</v>
      </c>
      <c r="EE7" s="25">
        <v>3.75</v>
      </c>
      <c r="EF7" s="25">
        <v>1.87</v>
      </c>
      <c r="EG7" s="25">
        <v>1.92</v>
      </c>
      <c r="EH7" s="25">
        <v>0.91</v>
      </c>
      <c r="EI7" s="25">
        <v>0.32</v>
      </c>
      <c r="EJ7" s="25">
        <v>0.81</v>
      </c>
      <c r="EK7" s="25">
        <v>0.4</v>
      </c>
      <c r="EL7" s="25">
        <v>0.36</v>
      </c>
      <c r="EM7" s="25">
        <v>0.56999999999999995</v>
      </c>
      <c r="EN7" s="25">
        <v>0.67</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c r="B11">
        <v>4</v>
      </c>
      <c r="C11">
        <v>3</v>
      </c>
      <c r="D11">
        <v>2</v>
      </c>
      <c r="E11">
        <v>1</v>
      </c>
      <c r="F11">
        <v>0</v>
      </c>
      <c r="G11" t="s">
        <v>105</v>
      </c>
    </row>
    <row r="12" spans="1:144">
      <c r="B12">
        <v>1</v>
      </c>
      <c r="C12">
        <v>1</v>
      </c>
      <c r="D12">
        <v>2</v>
      </c>
      <c r="E12">
        <v>3</v>
      </c>
      <c r="F12">
        <v>4</v>
      </c>
      <c r="G12" t="s">
        <v>106</v>
      </c>
    </row>
    <row r="13" spans="1:144">
      <c r="B13" t="s">
        <v>107</v>
      </c>
      <c r="C13" t="s">
        <v>108</v>
      </c>
      <c r="D13" t="s">
        <v>109</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2024-02-15T05:48:46Z</cp:lastPrinted>
  <dcterms:created xsi:type="dcterms:W3CDTF">2023-12-05T01:03:05Z</dcterms:created>
  <dcterms:modified xsi:type="dcterms:W3CDTF">2024-02-20T00:27:58Z</dcterms:modified>
  <cp:category/>
</cp:coreProperties>
</file>