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37_喜界町()\"/>
    </mc:Choice>
  </mc:AlternateContent>
  <xr:revisionPtr revIDLastSave="0" documentId="13_ncr:1_{46A9A68B-C198-4DCE-B4AF-E5E90AF49F26}" xr6:coauthVersionLast="36" xr6:coauthVersionMax="36" xr10:uidLastSave="{00000000-0000-0000-0000-000000000000}"/>
  <workbookProtection workbookAlgorithmName="SHA-512" workbookHashValue="cK0aj2YallsUZBkHutoogXG8pMhKF6dOqaBssYyhXP0CoF9LuPNafKxwlGW5DjKnwmnkAxWoREEA5MU18JmDcw==" workbookSaltValue="ut94EEPvR/MbTNI0aZjDHw==" workbookSpinCount="100000" lockStructure="1"/>
  <bookViews>
    <workbookView xWindow="0" yWindow="0" windowWidth="20490" windowHeight="778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D10" i="4"/>
  <c r="B10"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<sst xmlns="http://schemas.openxmlformats.org/spreadsheetml/2006/main" count="236" uniqueCount="120">
  <si>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</si>
  <si>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</si>
  <si>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</si>
  <si>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</si>
  <si>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</si>
  <si>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</si>
  <si>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</si>
  <si>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</si>
  <si>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</si>
  <si>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</si>
  <si>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</si>
  <si>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</si>
  <si>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</si>
  <si>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</si>
  <si>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</si>
  <si>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</si>
  <si>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</si>
  <si>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</si>
  <si>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</si>
  <si>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</si>
  <si>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</si>
  <si>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</si>
  <si>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</si>
  <si>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</si>
  <si>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</si>
  <si>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</si>
  <si>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</si>
  <si>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</si>
  <si>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</si>
  <si>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</si>
  <si>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</si>
  <si>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</si>
  <si>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</si>
  <si>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</si>
  <si>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</si>
  <si>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</si>
  <si>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</si>
  <si>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</si>
  <si>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</si>
  <si>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</si>
  <si>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</si>
  <si>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</si>
  <si>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</si>
  <si>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</si>
  <si>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</si>
  <si>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</si>
  <si>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</si>
  <si>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</si>
  <si>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</si>
  <si>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</si>
  <si>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</si>
  <si>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</si>
  <si>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</si>
  <si>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</si>
  <si>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</si>
  <si>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</si>
  <si>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</si>
  <si>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</si>
  <si>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</si>
  <si>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</si>
  <si>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</si>
  <si>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</si>
  <si>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</si>
  <si>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</si>
  <si>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</si>
  <si>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</si>
  <si>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</si>
  <si>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</si>
  <si>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</si>
  <si>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</si>
  <si>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</si>
  <si>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</si>
  <si>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</si>
  <si>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</si>
  <si>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</si>
  <si>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</si>
  <si>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</si>
  <si>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</si>
  <si>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</si>
  <si>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</si>
  <si>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</si>
  <si>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</si>
  <si>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</si>
  <si>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</si>
  <si>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</si>
  <si>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</si>
  <si>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</si>
  <si>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</si>
  <si>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</si>
  <si>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</si>
  <si>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</si>
  <si>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</si>
  <si>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</si>
  <si>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</si>
  <si>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</si>
  <si>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</si>
  <si>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</si>
  <si>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</si>
  <si>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</si>
  <si>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</si>
  <si>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</si>
  <si>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</si>
  <si>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</si>
  <si>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</si>
  <si>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</si>
  <si>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</si>
  <si>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</si>
  <si>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</si>
  <si>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</si>
  <si>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</si>
  <si>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</si>
  <si>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</si>
  <si>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</si>
  <si>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</si>
  <si>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</si>
  <si>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</si>
  <si>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</si>
  <si>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①収益的収支比率
　100％以上ではあるが、地方債償還金が多いため、一般会計からの繰入金が多くなっている。
④企業債残高対事業規模比率
　該当数値はないが、離島であるため建設コストが高く企業債残高が高止まりしている。
⑤経費回収率・⑥汚水処理原価
 修繕費と委託料が減少したため、前年度より改善している。料金収入については人口減少により増加は見込めないため、機能強化事業を行うことによるコストダウンを図ると共に、料金改定等も検討する。
⑦施設利用率
　水洗化率はやや上昇傾向であるが、人口減少等により処理水量が減少しているため施設利用率は、減少傾向である。
⑧水洗化率
　戸別訪問等等により接続率の向上を進めており、人口減少に加え高齢化が進む中ではあるが、水洗化率はやや上昇傾向である。</t>
    <rPh sb="131" eb="134">
      <t>イタクリョウ</t>
    </rPh>
    <rPh sb="135" eb="137">
      <t>ゲンショウ</t>
    </rPh>
    <rPh sb="147" eb="149">
      <t>カイゼン</t>
    </rPh>
    <phoneticPr fontId="4"/>
  </si>
  <si>
    <t>③管渠改善率
　耐用年数を超えていないため、当該数値は0.00％である。
　機能強化対策事業を行い施設の老朽化対策を行っていく。</t>
  </si>
  <si>
    <t>　農業集落排水事業の経営状況は、全体として健全な運営が行われているが、一般会計からの繰入金に依存している状況である。今後とも、戸別訪問等で接続率の向上に取り組むとともに、使用料の収入増を図り、計画的で適切な施設の更新等を進めながら健全経営を目指す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</si>
</sst>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9A-41FE-91B1-85E64D52423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B39A-41FE-91B1-85E64D52423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33.11</c:v>
                </c:pt>
                <c:pt idx="1">
                  <c:v>32.26</c:v>
                </c:pt>
                <c:pt idx="2">
                  <c:v>28.86</c:v>
                </c:pt>
                <c:pt idx="3">
                  <c:v>26.49</c:v>
                </c:pt>
                <c:pt idx="4">
                  <c:v>25.47</c:v>
                </c:pt>
              </c:numCache>
            </c:numRef>
          </c:val>
          <c:extLst>
            <c:ext xmlns:c16="http://schemas.microsoft.com/office/drawing/2014/chart" uri="{C3380CC4-5D6E-409C-BE32-E72D297353CC}">
              <c16:uniqueId val="{00000000-79EB-4D51-AC9A-58790B6DF94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79EB-4D51-AC9A-58790B6DF94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47</c:v>
                </c:pt>
                <c:pt idx="1">
                  <c:v>47.24</c:v>
                </c:pt>
                <c:pt idx="2">
                  <c:v>48.13</c:v>
                </c:pt>
                <c:pt idx="3">
                  <c:v>49.49</c:v>
                </c:pt>
                <c:pt idx="4">
                  <c:v>50.19</c:v>
                </c:pt>
              </c:numCache>
            </c:numRef>
          </c:val>
          <c:extLst>
            <c:ext xmlns:c16="http://schemas.microsoft.com/office/drawing/2014/chart" uri="{C3380CC4-5D6E-409C-BE32-E72D297353CC}">
              <c16:uniqueId val="{00000000-EF59-4DCC-8B59-2BB7164DAB8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EF59-4DCC-8B59-2BB7164DAB8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120.54</c:v>
                </c:pt>
                <c:pt idx="1">
                  <c:v>132.06</c:v>
                </c:pt>
                <c:pt idx="2">
                  <c:v>137.47</c:v>
                </c:pt>
                <c:pt idx="3">
                  <c:v>119.15</c:v>
                </c:pt>
                <c:pt idx="4">
                  <c:v>114.4</c:v>
                </c:pt>
              </c:numCache>
            </c:numRef>
          </c:val>
          <c:extLst>
            <c:ext xmlns:c16="http://schemas.microsoft.com/office/drawing/2014/chart" uri="{C3380CC4-5D6E-409C-BE32-E72D297353CC}">
              <c16:uniqueId val="{00000000-1F60-4565-9BFE-4117F752837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60-4565-9BFE-4117F752837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D0-48EF-AC6F-5BBE3FFE5B8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D0-48EF-AC6F-5BBE3FFE5B8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75-4C18-9805-EECFCA644BE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75-4C18-9805-EECFCA644BE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26-43B0-8815-76FA234B5F0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26-43B0-8815-76FA234B5F0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1A-4EBE-AA18-1F96F80041F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1A-4EBE-AA18-1F96F80041F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5F-448A-935C-47627EE122A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015F-448A-935C-47627EE122A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53.71</c:v>
                </c:pt>
                <c:pt idx="1">
                  <c:v>61.53</c:v>
                </c:pt>
                <c:pt idx="2">
                  <c:v>57.21</c:v>
                </c:pt>
                <c:pt idx="3">
                  <c:v>56.1</c:v>
                </c:pt>
                <c:pt idx="4">
                  <c:v>65.64</c:v>
                </c:pt>
              </c:numCache>
            </c:numRef>
          </c:val>
          <c:extLst>
            <c:ext xmlns:c16="http://schemas.microsoft.com/office/drawing/2014/chart" uri="{C3380CC4-5D6E-409C-BE32-E72D297353CC}">
              <c16:uniqueId val="{00000000-0567-4232-8C2D-CB0DE569F9F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0567-4232-8C2D-CB0DE569F9F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309.83</c:v>
                </c:pt>
                <c:pt idx="1">
                  <c:v>267.24</c:v>
                </c:pt>
                <c:pt idx="2">
                  <c:v>285.72000000000003</c:v>
                </c:pt>
                <c:pt idx="3">
                  <c:v>300.25</c:v>
                </c:pt>
                <c:pt idx="4">
                  <c:v>255.23</c:v>
                </c:pt>
              </c:numCache>
            </c:numRef>
          </c:val>
          <c:extLst>
            <c:ext xmlns:c16="http://schemas.microsoft.com/office/drawing/2014/chart" uri="{C3380CC4-5D6E-409C-BE32-E72D297353CC}">
              <c16:uniqueId val="{00000000-A604-4FD0-B718-A180C90792B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A604-4FD0-B718-A180C90792B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喜界町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6565</v>
      </c>
      <c r="AM8" s="46"/>
      <c r="AN8" s="46"/>
      <c r="AO8" s="46"/>
      <c r="AP8" s="46"/>
      <c r="AQ8" s="46"/>
      <c r="AR8" s="46"/>
      <c r="AS8" s="46"/>
      <c r="AT8" s="45">
        <f>データ!T6</f>
        <v>56.82</v>
      </c>
      <c r="AU8" s="45"/>
      <c r="AV8" s="45"/>
      <c r="AW8" s="45"/>
      <c r="AX8" s="45"/>
      <c r="AY8" s="45"/>
      <c r="AZ8" s="45"/>
      <c r="BA8" s="45"/>
      <c r="BB8" s="45">
        <f>データ!U6</f>
        <v>115.54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16.32</v>
      </c>
      <c r="Q10" s="45"/>
      <c r="R10" s="45"/>
      <c r="S10" s="45"/>
      <c r="T10" s="45"/>
      <c r="U10" s="45"/>
      <c r="V10" s="45"/>
      <c r="W10" s="45">
        <f>データ!Q6</f>
        <v>107.13</v>
      </c>
      <c r="X10" s="45"/>
      <c r="Y10" s="45"/>
      <c r="Z10" s="45"/>
      <c r="AA10" s="45"/>
      <c r="AB10" s="45"/>
      <c r="AC10" s="45"/>
      <c r="AD10" s="46">
        <f>データ!R6</f>
        <v>2990</v>
      </c>
      <c r="AE10" s="46"/>
      <c r="AF10" s="46"/>
      <c r="AG10" s="46"/>
      <c r="AH10" s="46"/>
      <c r="AI10" s="46"/>
      <c r="AJ10" s="46"/>
      <c r="AK10" s="2"/>
      <c r="AL10" s="46">
        <f>データ!V6</f>
        <v>1054</v>
      </c>
      <c r="AM10" s="46"/>
      <c r="AN10" s="46"/>
      <c r="AO10" s="46"/>
      <c r="AP10" s="46"/>
      <c r="AQ10" s="46"/>
      <c r="AR10" s="46"/>
      <c r="AS10" s="46"/>
      <c r="AT10" s="45">
        <f>データ!W6</f>
        <v>1.51</v>
      </c>
      <c r="AU10" s="45"/>
      <c r="AV10" s="45"/>
      <c r="AW10" s="45"/>
      <c r="AX10" s="45"/>
      <c r="AY10" s="45"/>
      <c r="AZ10" s="45"/>
      <c r="BA10" s="45"/>
      <c r="BB10" s="45">
        <f>データ!X6</f>
        <v>698.01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v2QM+MIz7IrBp5CsHLC6TZsgtbJu8jH7dQxF7UGB8fzmD0kBtdPmjJu5uCIxTbh295znSliLCNJUqciuUpCXRw==" saltValue="eiHMtKJFXm/QNhUc+FGX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465291</v>
      </c>
      <c r="D6" s="19">
        <f t="shared" si="3"/>
        <v>47</v>
      </c>
      <c r="E6" s="19">
        <f t="shared" si="3"/>
        <v>17</v>
      </c>
      <c r="F6" s="19">
        <f t="shared" si="3"/>
        <v>5</v>
      </c>
      <c r="G6" s="19">
        <f t="shared" si="3"/>
        <v>0</v>
      </c>
      <c r="H6" s="19" t="str">
        <f t="shared" si="3"/>
        <v>鹿児島県　喜界町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16.32</v>
      </c>
      <c r="Q6" s="20">
        <f t="shared" si="3"/>
        <v>107.13</v>
      </c>
      <c r="R6" s="20">
        <f t="shared" si="3"/>
        <v>2990</v>
      </c>
      <c r="S6" s="20">
        <f t="shared" si="3"/>
        <v>6565</v>
      </c>
      <c r="T6" s="20">
        <f t="shared" si="3"/>
        <v>56.82</v>
      </c>
      <c r="U6" s="20">
        <f t="shared" si="3"/>
        <v>115.54</v>
      </c>
      <c r="V6" s="20">
        <f t="shared" si="3"/>
        <v>1054</v>
      </c>
      <c r="W6" s="20">
        <f t="shared" si="3"/>
        <v>1.51</v>
      </c>
      <c r="X6" s="20">
        <f t="shared" si="3"/>
        <v>698.01</v>
      </c>
      <c r="Y6" s="21">
        <f>IF(Y7="",NA(),Y7)</f>
        <v>120.54</v>
      </c>
      <c r="Z6" s="21">
        <f t="shared" ref="Z6:AH6" si="4">IF(Z7="",NA(),Z7)</f>
        <v>132.06</v>
      </c>
      <c r="AA6" s="21">
        <f t="shared" si="4"/>
        <v>137.47</v>
      </c>
      <c r="AB6" s="21">
        <f t="shared" si="4"/>
        <v>119.15</v>
      </c>
      <c r="AC6" s="21">
        <f t="shared" si="4"/>
        <v>114.4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53.71</v>
      </c>
      <c r="BR6" s="21">
        <f t="shared" ref="BR6:BZ6" si="8">IF(BR7="",NA(),BR7)</f>
        <v>61.53</v>
      </c>
      <c r="BS6" s="21">
        <f t="shared" si="8"/>
        <v>57.21</v>
      </c>
      <c r="BT6" s="21">
        <f t="shared" si="8"/>
        <v>56.1</v>
      </c>
      <c r="BU6" s="21">
        <f t="shared" si="8"/>
        <v>65.64</v>
      </c>
      <c r="BV6" s="21">
        <f t="shared" si="8"/>
        <v>57.77</v>
      </c>
      <c r="BW6" s="21">
        <f t="shared" si="8"/>
        <v>57.31</v>
      </c>
      <c r="BX6" s="21">
        <f t="shared" si="8"/>
        <v>57.08</v>
      </c>
      <c r="BY6" s="21">
        <f t="shared" si="8"/>
        <v>56.26</v>
      </c>
      <c r="BZ6" s="21">
        <f t="shared" si="8"/>
        <v>52.94</v>
      </c>
      <c r="CA6" s="20" t="str">
        <f>IF(CA7="","",IF(CA7="-","【-】","【"&amp;SUBSTITUTE(TEXT(CA7,"#,##0.00"),"-","△")&amp;"】"))</f>
        <v>【57.02】</v>
      </c>
      <c r="CB6" s="21">
        <f>IF(CB7="",NA(),CB7)</f>
        <v>309.83</v>
      </c>
      <c r="CC6" s="21">
        <f t="shared" ref="CC6:CK6" si="9">IF(CC7="",NA(),CC7)</f>
        <v>267.24</v>
      </c>
      <c r="CD6" s="21">
        <f t="shared" si="9"/>
        <v>285.72000000000003</v>
      </c>
      <c r="CE6" s="21">
        <f t="shared" si="9"/>
        <v>300.25</v>
      </c>
      <c r="CF6" s="21">
        <f t="shared" si="9"/>
        <v>255.23</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33.11</v>
      </c>
      <c r="CN6" s="21">
        <f t="shared" ref="CN6:CV6" si="10">IF(CN7="",NA(),CN7)</f>
        <v>32.26</v>
      </c>
      <c r="CO6" s="21">
        <f t="shared" si="10"/>
        <v>28.86</v>
      </c>
      <c r="CP6" s="21">
        <f t="shared" si="10"/>
        <v>26.49</v>
      </c>
      <c r="CQ6" s="21">
        <f t="shared" si="10"/>
        <v>25.47</v>
      </c>
      <c r="CR6" s="21">
        <f t="shared" si="10"/>
        <v>50.68</v>
      </c>
      <c r="CS6" s="21">
        <f t="shared" si="10"/>
        <v>50.14</v>
      </c>
      <c r="CT6" s="21">
        <f t="shared" si="10"/>
        <v>54.83</v>
      </c>
      <c r="CU6" s="21">
        <f t="shared" si="10"/>
        <v>66.53</v>
      </c>
      <c r="CV6" s="21">
        <f t="shared" si="10"/>
        <v>52.35</v>
      </c>
      <c r="CW6" s="20" t="str">
        <f>IF(CW7="","",IF(CW7="-","【-】","【"&amp;SUBSTITUTE(TEXT(CW7,"#,##0.00"),"-","△")&amp;"】"))</f>
        <v>【52.55】</v>
      </c>
      <c r="CX6" s="21">
        <f>IF(CX7="",NA(),CX7)</f>
        <v>47</v>
      </c>
      <c r="CY6" s="21">
        <f t="shared" ref="CY6:DG6" si="11">IF(CY7="",NA(),CY7)</f>
        <v>47.24</v>
      </c>
      <c r="CZ6" s="21">
        <f t="shared" si="11"/>
        <v>48.13</v>
      </c>
      <c r="DA6" s="21">
        <f t="shared" si="11"/>
        <v>49.49</v>
      </c>
      <c r="DB6" s="21">
        <f t="shared" si="11"/>
        <v>50.19</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465291</v>
      </c>
      <c r="D7" s="23">
        <v>47</v>
      </c>
      <c r="E7" s="23">
        <v>17</v>
      </c>
      <c r="F7" s="23">
        <v>5</v>
      </c>
      <c r="G7" s="23">
        <v>0</v>
      </c>
      <c r="H7" s="23" t="s">
        <v>97</v>
      </c>
      <c r="I7" s="23" t="s">
        <v>98</v>
      </c>
      <c r="J7" s="23" t="s">
        <v>99</v>
      </c>
      <c r="K7" s="23" t="s">
        <v>100</v>
      </c>
      <c r="L7" s="23" t="s">
        <v>101</v>
      </c>
      <c r="M7" s="23" t="s">
        <v>102</v>
      </c>
      <c r="N7" s="24" t="s">
        <v>103</v>
      </c>
      <c r="O7" s="24" t="s">
        <v>104</v>
      </c>
      <c r="P7" s="24">
        <v>16.32</v>
      </c>
      <c r="Q7" s="24">
        <v>107.13</v>
      </c>
      <c r="R7" s="24">
        <v>2990</v>
      </c>
      <c r="S7" s="24">
        <v>6565</v>
      </c>
      <c r="T7" s="24">
        <v>56.82</v>
      </c>
      <c r="U7" s="24">
        <v>115.54</v>
      </c>
      <c r="V7" s="24">
        <v>1054</v>
      </c>
      <c r="W7" s="24">
        <v>1.51</v>
      </c>
      <c r="X7" s="24">
        <v>698.01</v>
      </c>
      <c r="Y7" s="24">
        <v>120.54</v>
      </c>
      <c r="Z7" s="24">
        <v>132.06</v>
      </c>
      <c r="AA7" s="24">
        <v>137.47</v>
      </c>
      <c r="AB7" s="24">
        <v>119.15</v>
      </c>
      <c r="AC7" s="24">
        <v>114.4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53.71</v>
      </c>
      <c r="BR7" s="24">
        <v>61.53</v>
      </c>
      <c r="BS7" s="24">
        <v>57.21</v>
      </c>
      <c r="BT7" s="24">
        <v>56.1</v>
      </c>
      <c r="BU7" s="24">
        <v>65.64</v>
      </c>
      <c r="BV7" s="24">
        <v>57.77</v>
      </c>
      <c r="BW7" s="24">
        <v>57.31</v>
      </c>
      <c r="BX7" s="24">
        <v>57.08</v>
      </c>
      <c r="BY7" s="24">
        <v>56.26</v>
      </c>
      <c r="BZ7" s="24">
        <v>52.94</v>
      </c>
      <c r="CA7" s="24">
        <v>57.02</v>
      </c>
      <c r="CB7" s="24">
        <v>309.83</v>
      </c>
      <c r="CC7" s="24">
        <v>267.24</v>
      </c>
      <c r="CD7" s="24">
        <v>285.72000000000003</v>
      </c>
      <c r="CE7" s="24">
        <v>300.25</v>
      </c>
      <c r="CF7" s="24">
        <v>255.23</v>
      </c>
      <c r="CG7" s="24">
        <v>274.35000000000002</v>
      </c>
      <c r="CH7" s="24">
        <v>273.52</v>
      </c>
      <c r="CI7" s="24">
        <v>274.99</v>
      </c>
      <c r="CJ7" s="24">
        <v>282.08999999999997</v>
      </c>
      <c r="CK7" s="24">
        <v>303.27999999999997</v>
      </c>
      <c r="CL7" s="24">
        <v>273.68</v>
      </c>
      <c r="CM7" s="24">
        <v>33.11</v>
      </c>
      <c r="CN7" s="24">
        <v>32.26</v>
      </c>
      <c r="CO7" s="24">
        <v>28.86</v>
      </c>
      <c r="CP7" s="24">
        <v>26.49</v>
      </c>
      <c r="CQ7" s="24">
        <v>25.47</v>
      </c>
      <c r="CR7" s="24">
        <v>50.68</v>
      </c>
      <c r="CS7" s="24">
        <v>50.14</v>
      </c>
      <c r="CT7" s="24">
        <v>54.83</v>
      </c>
      <c r="CU7" s="24">
        <v>66.53</v>
      </c>
      <c r="CV7" s="24">
        <v>52.35</v>
      </c>
      <c r="CW7" s="24">
        <v>52.55</v>
      </c>
      <c r="CX7" s="24">
        <v>47</v>
      </c>
      <c r="CY7" s="24">
        <v>47.24</v>
      </c>
      <c r="CZ7" s="24">
        <v>48.13</v>
      </c>
      <c r="DA7" s="24">
        <v>49.49</v>
      </c>
      <c r="DB7" s="24">
        <v>50.19</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2023-12-12T02:56:48Z</dcterms:created>
  <dcterms:modified xsi:type="dcterms:W3CDTF">2024-02-14T01:48:20Z</dcterms:modified>
  <cp:category/>
</cp:coreProperties>
</file>