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37_喜界町()\"/>
    </mc:Choice>
  </mc:AlternateContent>
  <xr:revisionPtr revIDLastSave="0" documentId="13_ncr:1_{0E0BF1DA-0A72-4E8C-AD1B-F389006D8283}" xr6:coauthVersionLast="36" xr6:coauthVersionMax="36" xr10:uidLastSave="{00000000-0000-0000-0000-000000000000}"/>
  <workbookProtection workbookAlgorithmName="SHA-512" workbookHashValue="j2U+jfrDCqEGRzuboUdNvf/sog8cWdmI7nkr4Jy6zKwtKZtoFC9FSivT9SFDdNXddT+BSRKYbPWQ9TEReN5xYA==" workbookSaltValue="ExQHJTj7EktAirm1ifXhlw==" workbookSpinCount="100000" lockStructure="1"/>
  <bookViews>
    <workbookView xWindow="0" yWindow="0" windowWidth="20490" windowHeight="778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AD10" i="4"/>
  <c r="W10" i="4"/>
  <c r="B10" i="4"/>
  <c r="BB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<sst xmlns="http://schemas.openxmlformats.org/spreadsheetml/2006/main" count="236" uniqueCount="120">
  <si>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</si>
  <si>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</si>
  <si>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</si>
  <si>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</si>
  <si>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</si>
  <si>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</si>
  <si>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</si>
  <si>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</si>
  <si>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</si>
  <si>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</si>
  <si>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</si>
  <si>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</si>
  <si>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</si>
  <si>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</si>
  <si>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</si>
  <si>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</si>
  <si>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</si>
  <si>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</si>
  <si>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</si>
  <si>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</si>
  <si>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</si>
  <si>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</si>
  <si>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</si>
  <si>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</si>
  <si>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</si>
  <si>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</si>
  <si>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</si>
  <si>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</si>
  <si>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</si>
  <si>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</si>
  <si>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</si>
  <si>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</si>
  <si>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</si>
  <si>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</si>
  <si>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</si>
  <si>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</si>
  <si>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</si>
  <si>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</si>
  <si>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</si>
  <si>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</si>
  <si>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</si>
  <si>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</si>
  <si>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</si>
  <si>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</si>
  <si>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</si>
  <si>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</si>
  <si>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</si>
  <si>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</si>
  <si>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</si>
  <si>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</si>
  <si>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</si>
  <si>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</si>
  <si>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</si>
  <si>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</si>
  <si>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</si>
  <si>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</si>
  <si>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</si>
  <si>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</si>
  <si>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</si>
  <si>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</si>
  <si>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</si>
  <si>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</si>
  <si>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</si>
  <si>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</si>
  <si>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</si>
  <si>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</si>
  <si>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</si>
  <si>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</si>
  <si>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</si>
  <si>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</si>
  <si>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</si>
  <si>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</si>
  <si>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</si>
  <si>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</si>
  <si>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</si>
  <si>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</si>
  <si>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</si>
  <si>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</si>
  <si>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</si>
  <si>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</si>
  <si>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</si>
  <si>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</si>
  <si>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</si>
  <si>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</si>
  <si>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</si>
  <si>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</si>
  <si>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</si>
  <si>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</si>
  <si>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</si>
  <si>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</si>
  <si>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</si>
  <si>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</si>
  <si>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</si>
  <si>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</si>
  <si>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</si>
  <si>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</si>
  <si>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</si>
  <si>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</si>
  <si>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</si>
  <si>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</si>
  <si>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</si>
  <si>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</si>
  <si>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</si>
  <si>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</si>
  <si>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</si>
  <si>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</si>
  <si>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</si>
  <si>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</si>
  <si>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</si>
  <si>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</si>
  <si>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</si>
  <si>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</si>
  <si>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</si>
  <si>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</si>
  <si>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</si>
  <si>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</si>
  <si>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</si>
  <si>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収益的支出に充てた地方債があったため、前年度よりも赤字となっている。また、以前として一般会計繰入金が多くなっている。
④企業債残高対事業規模比率
　H27からは一般会計が全額負担しているため当該数値は表れていない。
⑤経費回収率
　この数年は接続率が上昇しているが、人口減少等により、使用料はほぼ横ばいである。経費については、電気料金や法適用に係る委託料等が増加したため全体的な数値は悪化している。今後も、人口減少や施設の更新等により数値の悪化が予想される。
⑥汚水処理原価
　類似団体より数値が下回っており、効率的に処理ができていると思われるが、経営改善については検討していきたい。
⑦施設利用率
　水洗化率は向上しているが、処理水量が減少しているため数値が低くなっている。
⑧水洗化率
　戸別訪問等により順調に接続率が向上しており、数値が改善していくものと思われる。</t>
    <rPh sb="10" eb="13">
      <t>シュウエキテキ</t>
    </rPh>
    <rPh sb="13" eb="15">
      <t>シシュツ</t>
    </rPh>
    <rPh sb="16" eb="17">
      <t>ア</t>
    </rPh>
    <rPh sb="19" eb="21">
      <t>チホウ</t>
    </rPh>
    <rPh sb="21" eb="22">
      <t>サイ</t>
    </rPh>
    <rPh sb="35" eb="37">
      <t>アカジ</t>
    </rPh>
    <rPh sb="47" eb="49">
      <t>イゼン</t>
    </rPh>
    <rPh sb="145" eb="147">
      <t>ジンコウ</t>
    </rPh>
    <rPh sb="147" eb="149">
      <t>ゲンショウ</t>
    </rPh>
    <rPh sb="149" eb="150">
      <t>トウ</t>
    </rPh>
    <rPh sb="160" eb="161">
      <t>ヨコ</t>
    </rPh>
    <rPh sb="167" eb="169">
      <t>ケイヒ</t>
    </rPh>
    <rPh sb="175" eb="177">
      <t>デンキ</t>
    </rPh>
    <rPh sb="177" eb="179">
      <t>リョウキン</t>
    </rPh>
    <rPh sb="180" eb="183">
      <t>ホウテキヨウ</t>
    </rPh>
    <rPh sb="184" eb="185">
      <t>カカ</t>
    </rPh>
    <rPh sb="186" eb="189">
      <t>イタクリョウ</t>
    </rPh>
    <rPh sb="197" eb="200">
      <t>ゼンタイテキ</t>
    </rPh>
    <rPh sb="201" eb="203">
      <t>スウチ</t>
    </rPh>
    <rPh sb="204" eb="206">
      <t>アッカ</t>
    </rPh>
    <rPh sb="211" eb="213">
      <t>コンゴ</t>
    </rPh>
    <rPh sb="225" eb="226">
      <t>トウ</t>
    </rPh>
    <rPh sb="229" eb="231">
      <t>スウチ</t>
    </rPh>
    <rPh sb="287" eb="289">
      <t>ケイエイ</t>
    </rPh>
    <rPh sb="289" eb="291">
      <t>カイゼン</t>
    </rPh>
    <rPh sb="296" eb="298">
      <t>ケントウ</t>
    </rPh>
    <phoneticPr fontId="4"/>
  </si>
  <si>
    <t>③管渠改善率
　供用開始(H17)から20年程経つが耐用年数を超えていないため、当該値は0.00%である。</t>
    <rPh sb="21" eb="22">
      <t>ネン</t>
    </rPh>
    <rPh sb="22" eb="23">
      <t>ホド</t>
    </rPh>
    <rPh sb="23" eb="24">
      <t>タ</t>
    </rPh>
    <phoneticPr fontId="4"/>
  </si>
  <si>
    <t>　公共下水道事業の経営状況は、債務残高は高いものの現状では健全な運営がなされていると考えられる。今後とも、接続率の向上に取り組み使用料の収入増を図り、ストックマネジメント計画等に沿った計画的で適切な施設の更新を図ることが必要である。</t>
    <rPh sb="87" eb="88">
      <t>トウ</t>
    </rPh>
    <rPh sb="89" eb="90">
      <t>ソ</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</si>
</sst>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D-4933-B236-BA6B23A7BB6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0.56999999999999995</c:v>
                </c:pt>
                <c:pt idx="1">
                  <c:v>0.1</c:v>
                </c:pt>
                <c:pt idx="2">
                  <c:v>0.32</c:v>
                </c:pt>
                <c:pt idx="3">
                  <c:v>0.1</c:v>
                </c:pt>
                <c:pt idx="4">
                  <c:v>0.09</c:v>
                </c:pt>
              </c:numCache>
            </c:numRef>
          </c:val>
          <c:smooth val="0"/>
          <c:extLst>
            <c:ext xmlns:c16="http://schemas.microsoft.com/office/drawing/2014/chart" uri="{C3380CC4-5D6E-409C-BE32-E72D297353CC}">
              <c16:uniqueId val="{00000001-241D-4933-B236-BA6B23A7BB6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33.36</c:v>
                </c:pt>
                <c:pt idx="1">
                  <c:v>35.86</c:v>
                </c:pt>
                <c:pt idx="2">
                  <c:v>33.229999999999997</c:v>
                </c:pt>
                <c:pt idx="3">
                  <c:v>30.68</c:v>
                </c:pt>
                <c:pt idx="4">
                  <c:v>30.5</c:v>
                </c:pt>
              </c:numCache>
            </c:numRef>
          </c:val>
          <c:extLst>
            <c:ext xmlns:c16="http://schemas.microsoft.com/office/drawing/2014/chart" uri="{C3380CC4-5D6E-409C-BE32-E72D297353CC}">
              <c16:uniqueId val="{00000000-BDE0-4F97-90CC-3A60C91661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36.97</c:v>
                </c:pt>
                <c:pt idx="1">
                  <c:v>49.27</c:v>
                </c:pt>
                <c:pt idx="2">
                  <c:v>49.47</c:v>
                </c:pt>
                <c:pt idx="3">
                  <c:v>48.19</c:v>
                </c:pt>
                <c:pt idx="4">
                  <c:v>47.32</c:v>
                </c:pt>
              </c:numCache>
            </c:numRef>
          </c:val>
          <c:smooth val="0"/>
          <c:extLst>
            <c:ext xmlns:c16="http://schemas.microsoft.com/office/drawing/2014/chart" uri="{C3380CC4-5D6E-409C-BE32-E72D297353CC}">
              <c16:uniqueId val="{00000001-BDE0-4F97-90CC-3A60C91661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58.02</c:v>
                </c:pt>
                <c:pt idx="1">
                  <c:v>59.21</c:v>
                </c:pt>
                <c:pt idx="2">
                  <c:v>58.08</c:v>
                </c:pt>
                <c:pt idx="3">
                  <c:v>60.36</c:v>
                </c:pt>
                <c:pt idx="4">
                  <c:v>62.32</c:v>
                </c:pt>
              </c:numCache>
            </c:numRef>
          </c:val>
          <c:extLst>
            <c:ext xmlns:c16="http://schemas.microsoft.com/office/drawing/2014/chart" uri="{C3380CC4-5D6E-409C-BE32-E72D297353CC}">
              <c16:uniqueId val="{00000000-4559-46FC-99E4-DE99E87E2C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67.12</c:v>
                </c:pt>
                <c:pt idx="1">
                  <c:v>83.16</c:v>
                </c:pt>
                <c:pt idx="2">
                  <c:v>82.06</c:v>
                </c:pt>
                <c:pt idx="3">
                  <c:v>82.26</c:v>
                </c:pt>
                <c:pt idx="4">
                  <c:v>81.33</c:v>
                </c:pt>
              </c:numCache>
            </c:numRef>
          </c:val>
          <c:smooth val="0"/>
          <c:extLst>
            <c:ext xmlns:c16="http://schemas.microsoft.com/office/drawing/2014/chart" uri="{C3380CC4-5D6E-409C-BE32-E72D297353CC}">
              <c16:uniqueId val="{00000001-4559-46FC-99E4-DE99E87E2C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100.01</c:v>
                </c:pt>
                <c:pt idx="1">
                  <c:v>100.01</c:v>
                </c:pt>
                <c:pt idx="2">
                  <c:v>100.01</c:v>
                </c:pt>
                <c:pt idx="3">
                  <c:v>110.03</c:v>
                </c:pt>
                <c:pt idx="4">
                  <c:v>96.79</c:v>
                </c:pt>
              </c:numCache>
            </c:numRef>
          </c:val>
          <c:extLst>
            <c:ext xmlns:c16="http://schemas.microsoft.com/office/drawing/2014/chart" uri="{C3380CC4-5D6E-409C-BE32-E72D297353CC}">
              <c16:uniqueId val="{00000000-3545-4B8D-AD12-C391EC75A32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45-4B8D-AD12-C391EC75A32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9E-42DE-871B-067DC88DD0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9E-42DE-871B-067DC88DD0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7B-4A4F-8509-260AEE0C9E3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7B-4A4F-8509-260AEE0C9E3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13-4008-B642-44D19797FFE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13-4008-B642-44D19797FFE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CD-4F84-8CF2-B9092B7AE26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CD-4F84-8CF2-B9092B7AE26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B0-420F-8EE3-EC9A1258AC2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1689.65</c:v>
                </c:pt>
                <c:pt idx="1">
                  <c:v>1130.42</c:v>
                </c:pt>
                <c:pt idx="2">
                  <c:v>1245.0999999999999</c:v>
                </c:pt>
                <c:pt idx="3">
                  <c:v>1108.8</c:v>
                </c:pt>
                <c:pt idx="4">
                  <c:v>1194.56</c:v>
                </c:pt>
              </c:numCache>
            </c:numRef>
          </c:val>
          <c:smooth val="0"/>
          <c:extLst>
            <c:ext xmlns:c16="http://schemas.microsoft.com/office/drawing/2014/chart" uri="{C3380CC4-5D6E-409C-BE32-E72D297353CC}">
              <c16:uniqueId val="{00000001-9CB0-420F-8EE3-EC9A1258AC2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101.14</c:v>
                </c:pt>
                <c:pt idx="1">
                  <c:v>81</c:v>
                </c:pt>
                <c:pt idx="2">
                  <c:v>84.29</c:v>
                </c:pt>
                <c:pt idx="3">
                  <c:v>85.97</c:v>
                </c:pt>
                <c:pt idx="4">
                  <c:v>70.03</c:v>
                </c:pt>
              </c:numCache>
            </c:numRef>
          </c:val>
          <c:extLst>
            <c:ext xmlns:c16="http://schemas.microsoft.com/office/drawing/2014/chart" uri="{C3380CC4-5D6E-409C-BE32-E72D297353CC}">
              <c16:uniqueId val="{00000000-C682-46FE-9FDC-A168750F186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58.12</c:v>
                </c:pt>
                <c:pt idx="1">
                  <c:v>74.17</c:v>
                </c:pt>
                <c:pt idx="2">
                  <c:v>79.77</c:v>
                </c:pt>
                <c:pt idx="3">
                  <c:v>79.63</c:v>
                </c:pt>
                <c:pt idx="4">
                  <c:v>76.78</c:v>
                </c:pt>
              </c:numCache>
            </c:numRef>
          </c:val>
          <c:smooth val="0"/>
          <c:extLst>
            <c:ext xmlns:c16="http://schemas.microsoft.com/office/drawing/2014/chart" uri="{C3380CC4-5D6E-409C-BE32-E72D297353CC}">
              <c16:uniqueId val="{00000001-C682-46FE-9FDC-A168750F186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150.02000000000001</c:v>
                </c:pt>
                <c:pt idx="1">
                  <c:v>188.34</c:v>
                </c:pt>
                <c:pt idx="2">
                  <c:v>181.62</c:v>
                </c:pt>
                <c:pt idx="3">
                  <c:v>183.77</c:v>
                </c:pt>
                <c:pt idx="4">
                  <c:v>220.83</c:v>
                </c:pt>
              </c:numCache>
            </c:numRef>
          </c:val>
          <c:extLst>
            <c:ext xmlns:c16="http://schemas.microsoft.com/office/drawing/2014/chart" uri="{C3380CC4-5D6E-409C-BE32-E72D297353CC}">
              <c16:uniqueId val="{00000000-58BD-4F2D-AFA3-EFCA30ABDB0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304.98</c:v>
                </c:pt>
                <c:pt idx="1">
                  <c:v>230.95</c:v>
                </c:pt>
                <c:pt idx="2">
                  <c:v>214.56</c:v>
                </c:pt>
                <c:pt idx="3">
                  <c:v>213.66</c:v>
                </c:pt>
                <c:pt idx="4">
                  <c:v>224.31</c:v>
                </c:pt>
              </c:numCache>
            </c:numRef>
          </c:val>
          <c:smooth val="0"/>
          <c:extLst>
            <c:ext xmlns:c16="http://schemas.microsoft.com/office/drawing/2014/chart" uri="{C3380CC4-5D6E-409C-BE32-E72D297353CC}">
              <c16:uniqueId val="{00000001-58BD-4F2D-AFA3-EFCA30ABDB0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喜界町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6565</v>
      </c>
      <c r="AM8" s="46"/>
      <c r="AN8" s="46"/>
      <c r="AO8" s="46"/>
      <c r="AP8" s="46"/>
      <c r="AQ8" s="46"/>
      <c r="AR8" s="46"/>
      <c r="AS8" s="46"/>
      <c r="AT8" s="45">
        <f>データ!T6</f>
        <v>56.82</v>
      </c>
      <c r="AU8" s="45"/>
      <c r="AV8" s="45"/>
      <c r="AW8" s="45"/>
      <c r="AX8" s="45"/>
      <c r="AY8" s="45"/>
      <c r="AZ8" s="45"/>
      <c r="BA8" s="45"/>
      <c r="BB8" s="45">
        <f>データ!U6</f>
        <v>115.54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47.89</v>
      </c>
      <c r="Q10" s="45"/>
      <c r="R10" s="45"/>
      <c r="S10" s="45"/>
      <c r="T10" s="45"/>
      <c r="U10" s="45"/>
      <c r="V10" s="45"/>
      <c r="W10" s="45">
        <f>データ!Q6</f>
        <v>117.19</v>
      </c>
      <c r="X10" s="45"/>
      <c r="Y10" s="45"/>
      <c r="Z10" s="45"/>
      <c r="AA10" s="45"/>
      <c r="AB10" s="45"/>
      <c r="AC10" s="45"/>
      <c r="AD10" s="46">
        <f>データ!R6</f>
        <v>2990</v>
      </c>
      <c r="AE10" s="46"/>
      <c r="AF10" s="46"/>
      <c r="AG10" s="46"/>
      <c r="AH10" s="46"/>
      <c r="AI10" s="46"/>
      <c r="AJ10" s="46"/>
      <c r="AK10" s="2"/>
      <c r="AL10" s="46">
        <f>データ!V6</f>
        <v>3092</v>
      </c>
      <c r="AM10" s="46"/>
      <c r="AN10" s="46"/>
      <c r="AO10" s="46"/>
      <c r="AP10" s="46"/>
      <c r="AQ10" s="46"/>
      <c r="AR10" s="46"/>
      <c r="AS10" s="46"/>
      <c r="AT10" s="45">
        <f>データ!W6</f>
        <v>1.69</v>
      </c>
      <c r="AU10" s="45"/>
      <c r="AV10" s="45"/>
      <c r="AW10" s="45"/>
      <c r="AX10" s="45"/>
      <c r="AY10" s="45"/>
      <c r="AZ10" s="45"/>
      <c r="BA10" s="45"/>
      <c r="BB10" s="45">
        <f>データ!X6</f>
        <v>1829.59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43</v>
      </c>
      <c r="O86" s="12" t="str">
        <f>データ!EO6</f>
        <v>【0.23】</v>
      </c>
    </row>
  </sheetData>
  <sheetProtection algorithmName="SHA-512" hashValue="FOaDFonz4Pkjv6lCpCWPF2USBICv8um61JSA3U+uQeEFdPjsg7brgOrUHpohLPpsfZeAOga2TyKC651y8BmTyw==" saltValue="gMbw2czVL4P5u46VoZ6l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465291</v>
      </c>
      <c r="D6" s="19">
        <f t="shared" si="3"/>
        <v>47</v>
      </c>
      <c r="E6" s="19">
        <f t="shared" si="3"/>
        <v>17</v>
      </c>
      <c r="F6" s="19">
        <f t="shared" si="3"/>
        <v>1</v>
      </c>
      <c r="G6" s="19">
        <f t="shared" si="3"/>
        <v>0</v>
      </c>
      <c r="H6" s="19" t="str">
        <f t="shared" si="3"/>
        <v>鹿児島県　喜界町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47.89</v>
      </c>
      <c r="Q6" s="20">
        <f t="shared" si="3"/>
        <v>117.19</v>
      </c>
      <c r="R6" s="20">
        <f t="shared" si="3"/>
        <v>2990</v>
      </c>
      <c r="S6" s="20">
        <f t="shared" si="3"/>
        <v>6565</v>
      </c>
      <c r="T6" s="20">
        <f t="shared" si="3"/>
        <v>56.82</v>
      </c>
      <c r="U6" s="20">
        <f t="shared" si="3"/>
        <v>115.54</v>
      </c>
      <c r="V6" s="20">
        <f t="shared" si="3"/>
        <v>3092</v>
      </c>
      <c r="W6" s="20">
        <f t="shared" si="3"/>
        <v>1.69</v>
      </c>
      <c r="X6" s="20">
        <f t="shared" si="3"/>
        <v>1829.59</v>
      </c>
      <c r="Y6" s="21">
        <f>IF(Y7="",NA(),Y7)</f>
        <v>100.01</v>
      </c>
      <c r="Z6" s="21">
        <f t="shared" ref="Z6:AH6" si="4">IF(Z7="",NA(),Z7)</f>
        <v>100.01</v>
      </c>
      <c r="AA6" s="21">
        <f t="shared" si="4"/>
        <v>100.01</v>
      </c>
      <c r="AB6" s="21">
        <f t="shared" si="4"/>
        <v>110.03</v>
      </c>
      <c r="AC6" s="21">
        <f t="shared" si="4"/>
        <v>96.79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1689.65</v>
      </c>
      <c r="BL6" s="21">
        <f t="shared" si="7"/>
        <v>1130.42</v>
      </c>
      <c r="BM6" s="21">
        <f t="shared" si="7"/>
        <v>1245.0999999999999</v>
      </c>
      <c r="BN6" s="21">
        <f t="shared" si="7"/>
        <v>1108.8</v>
      </c>
      <c r="BO6" s="21">
        <f t="shared" si="7"/>
        <v>1194.56</v>
      </c>
      <c r="BP6" s="20" t="str">
        <f>IF(BP7="","",IF(BP7="-","【-】","【"&amp;SUBSTITUTE(TEXT(BP7,"#,##0.00"),"-","△")&amp;"】"))</f>
        <v>【652.82】</v>
      </c>
      <c r="BQ6" s="21">
        <f>IF(BQ7="",NA(),BQ7)</f>
        <v>101.14</v>
      </c>
      <c r="BR6" s="21">
        <f t="shared" ref="BR6:BZ6" si="8">IF(BR7="",NA(),BR7)</f>
        <v>81</v>
      </c>
      <c r="BS6" s="21">
        <f t="shared" si="8"/>
        <v>84.29</v>
      </c>
      <c r="BT6" s="21">
        <f t="shared" si="8"/>
        <v>85.97</v>
      </c>
      <c r="BU6" s="21">
        <f t="shared" si="8"/>
        <v>70.03</v>
      </c>
      <c r="BV6" s="21">
        <f t="shared" si="8"/>
        <v>58.12</v>
      </c>
      <c r="BW6" s="21">
        <f t="shared" si="8"/>
        <v>74.17</v>
      </c>
      <c r="BX6" s="21">
        <f t="shared" si="8"/>
        <v>79.77</v>
      </c>
      <c r="BY6" s="21">
        <f t="shared" si="8"/>
        <v>79.63</v>
      </c>
      <c r="BZ6" s="21">
        <f t="shared" si="8"/>
        <v>76.78</v>
      </c>
      <c r="CA6" s="20" t="str">
        <f>IF(CA7="","",IF(CA7="-","【-】","【"&amp;SUBSTITUTE(TEXT(CA7,"#,##0.00"),"-","△")&amp;"】"))</f>
        <v>【97.61】</v>
      </c>
      <c r="CB6" s="21">
        <f>IF(CB7="",NA(),CB7)</f>
        <v>150.02000000000001</v>
      </c>
      <c r="CC6" s="21">
        <f t="shared" ref="CC6:CK6" si="9">IF(CC7="",NA(),CC7)</f>
        <v>188.34</v>
      </c>
      <c r="CD6" s="21">
        <f t="shared" si="9"/>
        <v>181.62</v>
      </c>
      <c r="CE6" s="21">
        <f t="shared" si="9"/>
        <v>183.77</v>
      </c>
      <c r="CF6" s="21">
        <f t="shared" si="9"/>
        <v>220.83</v>
      </c>
      <c r="CG6" s="21">
        <f t="shared" si="9"/>
        <v>304.98</v>
      </c>
      <c r="CH6" s="21">
        <f t="shared" si="9"/>
        <v>230.95</v>
      </c>
      <c r="CI6" s="21">
        <f t="shared" si="9"/>
        <v>214.56</v>
      </c>
      <c r="CJ6" s="21">
        <f t="shared" si="9"/>
        <v>213.66</v>
      </c>
      <c r="CK6" s="21">
        <f t="shared" si="9"/>
        <v>224.31</v>
      </c>
      <c r="CL6" s="20" t="str">
        <f>IF(CL7="","",IF(CL7="-","【-】","【"&amp;SUBSTITUTE(TEXT(CL7,"#,##0.00"),"-","△")&amp;"】"))</f>
        <v>【138.29】</v>
      </c>
      <c r="CM6" s="21">
        <f>IF(CM7="",NA(),CM7)</f>
        <v>33.36</v>
      </c>
      <c r="CN6" s="21">
        <f t="shared" ref="CN6:CV6" si="10">IF(CN7="",NA(),CN7)</f>
        <v>35.86</v>
      </c>
      <c r="CO6" s="21">
        <f t="shared" si="10"/>
        <v>33.229999999999997</v>
      </c>
      <c r="CP6" s="21">
        <f t="shared" si="10"/>
        <v>30.68</v>
      </c>
      <c r="CQ6" s="21">
        <f t="shared" si="10"/>
        <v>30.5</v>
      </c>
      <c r="CR6" s="21">
        <f t="shared" si="10"/>
        <v>36.97</v>
      </c>
      <c r="CS6" s="21">
        <f t="shared" si="10"/>
        <v>49.27</v>
      </c>
      <c r="CT6" s="21">
        <f t="shared" si="10"/>
        <v>49.47</v>
      </c>
      <c r="CU6" s="21">
        <f t="shared" si="10"/>
        <v>48.19</v>
      </c>
      <c r="CV6" s="21">
        <f t="shared" si="10"/>
        <v>47.32</v>
      </c>
      <c r="CW6" s="20" t="str">
        <f>IF(CW7="","",IF(CW7="-","【-】","【"&amp;SUBSTITUTE(TEXT(CW7,"#,##0.00"),"-","△")&amp;"】"))</f>
        <v>【59.10】</v>
      </c>
      <c r="CX6" s="21">
        <f>IF(CX7="",NA(),CX7)</f>
        <v>58.02</v>
      </c>
      <c r="CY6" s="21">
        <f t="shared" ref="CY6:DG6" si="11">IF(CY7="",NA(),CY7)</f>
        <v>59.21</v>
      </c>
      <c r="CZ6" s="21">
        <f t="shared" si="11"/>
        <v>58.08</v>
      </c>
      <c r="DA6" s="21">
        <f t="shared" si="11"/>
        <v>60.36</v>
      </c>
      <c r="DB6" s="21">
        <f t="shared" si="11"/>
        <v>62.32</v>
      </c>
      <c r="DC6" s="21">
        <f t="shared" si="11"/>
        <v>67.12</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0.56999999999999995</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465291</v>
      </c>
      <c r="D7" s="23">
        <v>47</v>
      </c>
      <c r="E7" s="23">
        <v>17</v>
      </c>
      <c r="F7" s="23">
        <v>1</v>
      </c>
      <c r="G7" s="23">
        <v>0</v>
      </c>
      <c r="H7" s="23" t="s">
        <v>98</v>
      </c>
      <c r="I7" s="23" t="s">
        <v>99</v>
      </c>
      <c r="J7" s="23" t="s">
        <v>100</v>
      </c>
      <c r="K7" s="23" t="s">
        <v>101</v>
      </c>
      <c r="L7" s="23" t="s">
        <v>102</v>
      </c>
      <c r="M7" s="23" t="s">
        <v>103</v>
      </c>
      <c r="N7" s="24" t="s">
        <v>104</v>
      </c>
      <c r="O7" s="24" t="s">
        <v>105</v>
      </c>
      <c r="P7" s="24">
        <v>47.89</v>
      </c>
      <c r="Q7" s="24">
        <v>117.19</v>
      </c>
      <c r="R7" s="24">
        <v>2990</v>
      </c>
      <c r="S7" s="24">
        <v>6565</v>
      </c>
      <c r="T7" s="24">
        <v>56.82</v>
      </c>
      <c r="U7" s="24">
        <v>115.54</v>
      </c>
      <c r="V7" s="24">
        <v>3092</v>
      </c>
      <c r="W7" s="24">
        <v>1.69</v>
      </c>
      <c r="X7" s="24">
        <v>1829.59</v>
      </c>
      <c r="Y7" s="24">
        <v>100.01</v>
      </c>
      <c r="Z7" s="24">
        <v>100.01</v>
      </c>
      <c r="AA7" s="24">
        <v>100.01</v>
      </c>
      <c r="AB7" s="24">
        <v>110.03</v>
      </c>
      <c r="AC7" s="24">
        <v>96.79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1689.65</v>
      </c>
      <c r="BL7" s="24">
        <v>1130.42</v>
      </c>
      <c r="BM7" s="24">
        <v>1245.0999999999999</v>
      </c>
      <c r="BN7" s="24">
        <v>1108.8</v>
      </c>
      <c r="BO7" s="24">
        <v>1194.56</v>
      </c>
      <c r="BP7" s="24">
        <v>652.82000000000005</v>
      </c>
      <c r="BQ7" s="24">
        <v>101.14</v>
      </c>
      <c r="BR7" s="24">
        <v>81</v>
      </c>
      <c r="BS7" s="24">
        <v>84.29</v>
      </c>
      <c r="BT7" s="24">
        <v>85.97</v>
      </c>
      <c r="BU7" s="24">
        <v>70.03</v>
      </c>
      <c r="BV7" s="24">
        <v>58.12</v>
      </c>
      <c r="BW7" s="24">
        <v>74.17</v>
      </c>
      <c r="BX7" s="24">
        <v>79.77</v>
      </c>
      <c r="BY7" s="24">
        <v>79.63</v>
      </c>
      <c r="BZ7" s="24">
        <v>76.78</v>
      </c>
      <c r="CA7" s="24">
        <v>97.61</v>
      </c>
      <c r="CB7" s="24">
        <v>150.02000000000001</v>
      </c>
      <c r="CC7" s="24">
        <v>188.34</v>
      </c>
      <c r="CD7" s="24">
        <v>181.62</v>
      </c>
      <c r="CE7" s="24">
        <v>183.77</v>
      </c>
      <c r="CF7" s="24">
        <v>220.83</v>
      </c>
      <c r="CG7" s="24">
        <v>304.98</v>
      </c>
      <c r="CH7" s="24">
        <v>230.95</v>
      </c>
      <c r="CI7" s="24">
        <v>214.56</v>
      </c>
      <c r="CJ7" s="24">
        <v>213.66</v>
      </c>
      <c r="CK7" s="24">
        <v>224.31</v>
      </c>
      <c r="CL7" s="24">
        <v>138.29</v>
      </c>
      <c r="CM7" s="24">
        <v>33.36</v>
      </c>
      <c r="CN7" s="24">
        <v>35.86</v>
      </c>
      <c r="CO7" s="24">
        <v>33.229999999999997</v>
      </c>
      <c r="CP7" s="24">
        <v>30.68</v>
      </c>
      <c r="CQ7" s="24">
        <v>30.5</v>
      </c>
      <c r="CR7" s="24">
        <v>36.97</v>
      </c>
      <c r="CS7" s="24">
        <v>49.27</v>
      </c>
      <c r="CT7" s="24">
        <v>49.47</v>
      </c>
      <c r="CU7" s="24">
        <v>48.19</v>
      </c>
      <c r="CV7" s="24">
        <v>47.32</v>
      </c>
      <c r="CW7" s="24">
        <v>59.1</v>
      </c>
      <c r="CX7" s="24">
        <v>58.02</v>
      </c>
      <c r="CY7" s="24">
        <v>59.21</v>
      </c>
      <c r="CZ7" s="24">
        <v>58.08</v>
      </c>
      <c r="DA7" s="24">
        <v>60.36</v>
      </c>
      <c r="DB7" s="24">
        <v>62.32</v>
      </c>
      <c r="DC7" s="24">
        <v>67.12</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0.56999999999999995</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2023-12-12T02:48:16Z</dcterms:created>
  <dcterms:modified xsi:type="dcterms:W3CDTF">2024-02-14T01:48:54Z</dcterms:modified>
  <cp:category/>
</cp:coreProperties>
</file>