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35　瀬戸内町◎\03_瀬戸内町から\"/>
    </mc:Choice>
  </mc:AlternateContent>
  <workbookProtection workbookAlgorithmName="SHA-512" workbookHashValue="RUZN5r2WmvZ+3O1ezHW60pZbyhb9NitQyIFFDzdsaqWWbli6gFtlAoL+w9xNnwcf+OcvPu7AqHLFkN94yIytDg==" workbookSaltValue="c7hl1zIYYx8X5Db8F1snGg==" workbookSpinCount="100000" lockStructure="1"/>
  <bookViews>
    <workbookView xWindow="0" yWindow="0" windowWidth="20490" windowHeight="778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<sst xmlns="http://schemas.openxmlformats.org/spreadsheetml/2006/main" count="233" uniqueCount="118">
  <si>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</si>
  <si>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</si>
  <si>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</si>
  <si>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</si>
  <si>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</si>
  <si>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</si>
  <si>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</si>
  <si>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</si>
  <si>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</si>
  <si>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</si>
  <si>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</si>
  <si>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</si>
  <si>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</si>
  <si>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</si>
  <si>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</si>
  <si>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</si>
  <si>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</si>
  <si>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</si>
  <si>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</si>
  <si>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</si>
  <si>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</si>
  <si>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</si>
  <si>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</si>
  <si>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</si>
  <si>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</si>
  <si>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</si>
  <si>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</si>
  <si>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</si>
  <si>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</si>
  <si>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</si>
  <si>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</si>
  <si>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</si>
  <si>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</si>
  <si>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</si>
  <si>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</si>
  <si>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</si>
  <si>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</si>
  <si>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</si>
  <si>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</si>
  <si>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</si>
  <si>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</si>
  <si>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</si>
  <si>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</si>
  <si>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</si>
  <si>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</si>
  <si>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</si>
  <si>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</si>
  <si>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</si>
  <si>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</si>
  <si>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</si>
  <si>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</si>
  <si>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</si>
  <si>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</si>
  <si>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</si>
  <si>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</si>
  <si>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</si>
  <si>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</si>
  <si>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</si>
  <si>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</si>
  <si>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</si>
  <si>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</si>
  <si>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</si>
  <si>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</si>
  <si>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</si>
  <si>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</si>
  <si>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</si>
  <si>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</si>
  <si>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</si>
  <si>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</si>
  <si>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</si>
  <si>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</si>
  <si>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</si>
  <si>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</si>
  <si>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</si>
  <si>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</si>
  <si>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</si>
  <si>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</si>
  <si>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</si>
  <si>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</si>
  <si>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</si>
  <si>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</si>
  <si>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</si>
  <si>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</si>
  <si>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</si>
  <si>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</si>
  <si>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</si>
  <si>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</si>
  <si>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</si>
  <si>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</si>
  <si>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</si>
  <si>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</si>
  <si>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</si>
  <si>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</si>
  <si>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</si>
  <si>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</si>
  <si>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</si>
  <si>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瀬戸内町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</si>
  <si>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</si>
  <si>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</si>
  <si>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</si>
  <si>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</si>
  <si>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</si>
  <si>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</si>
  <si>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</si>
  <si>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</si>
  <si>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</si>
  <si>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</si>
  <si>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</si>
  <si>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</si>
  <si>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</si>
  <si>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</si>
  <si>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</si>
  <si>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</si>
  <si>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</si>
  <si>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</si>
  <si>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③管路更新率については、順次実施しており今後も計画的な管路更新に努める。</t>
    <rPh sb="1" eb="3">
      <t>カンロ</t>
    </rPh>
    <rPh sb="3" eb="5">
      <t>コウシン</t>
    </rPh>
    <rPh sb="5" eb="6">
      <t>リツ</t>
    </rPh>
    <rPh sb="12" eb="14">
      <t>ジュンジ</t>
    </rPh>
    <rPh sb="14" eb="16">
      <t>ジッシ</t>
    </rPh>
    <rPh sb="20" eb="22">
      <t>コンゴ</t>
    </rPh>
    <rPh sb="23" eb="26">
      <t>ケイカクテキ</t>
    </rPh>
    <rPh sb="27" eb="29">
      <t>カンロ</t>
    </rPh>
    <rPh sb="29" eb="31">
      <t>コウシン</t>
    </rPh>
    <rPh sb="32" eb="33">
      <t>ツト</t>
    </rPh>
    <phoneticPr fontId="17"/>
  </si>
  <si>
    <t>本町の経営は、一般会計からの繰入金による依存が高く、また企業債借入残高も高いので、企業努力による経費削減や料金改定等による経営改善が必要である。今後も益々厳しい経営状況が予想されるが、適切な事業運営を行っていくために更なる運営の効率化・維持管理費の見直し等を進め将来的に運営が維持できるよう努める。</t>
    <rPh sb="28" eb="30">
      <t>キギョウ</t>
    </rPh>
    <rPh sb="92" eb="94">
      <t>テキセツ</t>
    </rPh>
    <rPh sb="95" eb="97">
      <t>ジギョウ</t>
    </rPh>
    <rPh sb="97" eb="99">
      <t>ウンエイ</t>
    </rPh>
    <rPh sb="100" eb="101">
      <t>オコナ</t>
    </rPh>
    <rPh sb="108" eb="109">
      <t>サラ</t>
    </rPh>
    <rPh sb="111" eb="113">
      <t>ウンエイ</t>
    </rPh>
    <rPh sb="114" eb="117">
      <t>コウリツカ</t>
    </rPh>
    <rPh sb="118" eb="120">
      <t>イジ</t>
    </rPh>
    <rPh sb="120" eb="122">
      <t>カンリ</t>
    </rPh>
    <rPh sb="122" eb="123">
      <t>ヒ</t>
    </rPh>
    <rPh sb="124" eb="126">
      <t>ミナオ</t>
    </rPh>
    <rPh sb="127" eb="128">
      <t>ナド</t>
    </rPh>
    <rPh sb="129" eb="130">
      <t>スス</t>
    </rPh>
    <rPh sb="131" eb="134">
      <t>ショウライテキ</t>
    </rPh>
    <rPh sb="135" eb="137">
      <t>ウンエイ</t>
    </rPh>
    <rPh sb="138" eb="140">
      <t>イジ</t>
    </rPh>
    <rPh sb="145" eb="146">
      <t>ツト</t>
    </rPh>
    <phoneticPr fontId="17"/>
  </si>
  <si>
    <t>　令和２年度から一部水道事業会計移行に伴い，当該事業は加計呂麻島と請・与路島地区のみとなっている。　　　　　　　　　　　　　　　　　　　　　　　　　　　　　　　　　　　　①総収益のうち大部分を一般会計からの繰入金に依存している状況であり、更なる経営改善に向けた取組を続けていく必要がある。
④前年度と比較すると約314.74ポイント増加した。類似団体と比較すると1,486.55ポイント高い数値となった。今後も，企業債の借入の抑制を図りながら引き続き計画的な経営運営に努める必要がある。
⑤前年度と比較すると約0.9ポイント増加し、類似団体と比較すると約8.92ポイント下回った。給水に係る費用の大部分を一般会計からの繰入金で賄っている状況であるので、更なる経営改善が必要である。
⑥類似団体と比較すると219.86円高い数値となった。今後も投資の効率化や維持管理費の抑制を図っていく必要がある。
⑦今後も人口減少により低下が予想される。引き続き計画的に施設統廃合を進めていく。
⑧有収率については、全国平均・類似団体と比較すると高い状況が続いている。</t>
    <rPh sb="86" eb="89">
      <t>ソウシュウエキ</t>
    </rPh>
    <rPh sb="92" eb="95">
      <t>ダイブブン</t>
    </rPh>
    <rPh sb="96" eb="98">
      <t>イッパン</t>
    </rPh>
    <rPh sb="98" eb="100">
      <t>カイケイ</t>
    </rPh>
    <rPh sb="103" eb="105">
      <t>クリイレ</t>
    </rPh>
    <rPh sb="105" eb="106">
      <t>キン</t>
    </rPh>
    <rPh sb="107" eb="109">
      <t>イゾン</t>
    </rPh>
    <rPh sb="113" eb="115">
      <t>ジョウキョウ</t>
    </rPh>
    <rPh sb="119" eb="120">
      <t>サラ</t>
    </rPh>
    <rPh sb="290" eb="292">
      <t>キュウスイ</t>
    </rPh>
    <rPh sb="293" eb="294">
      <t>カカ</t>
    </rPh>
    <rPh sb="295" eb="297">
      <t>ヒヨウ</t>
    </rPh>
    <rPh sb="298" eb="301">
      <t>ダイブブン</t>
    </rPh>
    <rPh sb="302" eb="304">
      <t>イッパン</t>
    </rPh>
    <rPh sb="304" eb="306">
      <t>カイケイ</t>
    </rPh>
    <rPh sb="309" eb="311">
      <t>クリイレ</t>
    </rPh>
    <rPh sb="311" eb="312">
      <t>キン</t>
    </rPh>
    <rPh sb="313" eb="314">
      <t>マカナ</t>
    </rPh>
    <rPh sb="318" eb="320">
      <t>ジョウキョウ</t>
    </rPh>
    <rPh sb="326" eb="327">
      <t>サラ</t>
    </rPh>
    <rPh sb="329" eb="331">
      <t>ケイエイ</t>
    </rPh>
    <rPh sb="331" eb="333">
      <t>カイゼン</t>
    </rPh>
    <rPh sb="334" eb="336">
      <t>ヒツヨウ</t>
    </rPh>
    <rPh sb="368" eb="370">
      <t>コンゴ</t>
    </rPh>
    <rPh sb="371" eb="373">
      <t>トウシ</t>
    </rPh>
    <rPh sb="374" eb="377">
      <t>コウリツカ</t>
    </rPh>
    <rPh sb="378" eb="380">
      <t>イジ</t>
    </rPh>
    <rPh sb="380" eb="383">
      <t>カンリヒ</t>
    </rPh>
    <rPh sb="384" eb="386">
      <t>ヨクセイ</t>
    </rPh>
    <rPh sb="387" eb="388">
      <t>ハカ</t>
    </rPh>
    <rPh sb="392" eb="394">
      <t>ヒツヨウ</t>
    </rPh>
    <rPh sb="400" eb="402">
      <t>コンゴ</t>
    </rPh>
    <rPh sb="403" eb="405">
      <t>ジンコウ</t>
    </rPh>
    <rPh sb="405" eb="407">
      <t>ゲンショウ</t>
    </rPh>
    <rPh sb="410" eb="412">
      <t>テイカ</t>
    </rPh>
    <rPh sb="413" eb="415">
      <t>ヨソウ</t>
    </rPh>
    <rPh sb="419" eb="420">
      <t>ヒ</t>
    </rPh>
    <rPh sb="421" eb="422">
      <t>ツヅ</t>
    </rPh>
    <rPh sb="423" eb="426">
      <t>ケイカクテキ</t>
    </rPh>
    <rPh sb="427" eb="429">
      <t>シセツ</t>
    </rPh>
    <rPh sb="429" eb="432">
      <t>トウハイゴウ</t>
    </rPh>
    <rPh sb="433" eb="434">
      <t>スス</t>
    </rPh>
    <rPh sb="441" eb="444">
      <t>ユウシュウリツ</t>
    </rPh>
    <rPh sb="450" eb="452">
      <t>ゼンコク</t>
    </rPh>
    <rPh sb="452" eb="454">
      <t>ヘイキン</t>
    </rPh>
    <rPh sb="455" eb="457">
      <t>ルイジ</t>
    </rPh>
    <rPh sb="457" eb="459">
      <t>ダンタイ</t>
    </rPh>
    <rPh sb="460" eb="462">
      <t>ヒカク</t>
    </rPh>
    <rPh sb="465" eb="466">
      <t>タカ</t>
    </rPh>
    <rPh sb="467" eb="469">
      <t>ジョウキョウ</t>
    </rPh>
    <rPh sb="470" eb="471">
      <t>ツヅ</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</si>
</sst>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
      <sz val="1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0.36</c:v>
                </c:pt>
                <c:pt idx="1">
                  <c:v>4.1900000000000004</c:v>
                </c:pt>
                <c:pt idx="2">
                  <c:v>0.86</c:v>
                </c:pt>
                <c:pt idx="3" formatCode="#,##0.00;&quot;△&quot;#,##0.00">
                  <c:v>0</c:v>
                </c:pt>
                <c:pt idx="4">
                  <c:v>2.9</c:v>
                </c:pt>
              </c:numCache>
            </c:numRef>
          </c:val>
          <c:extLst>
            <c:ext xmlns:c16="http://schemas.microsoft.com/office/drawing/2014/chart" uri="{C3380CC4-5D6E-409C-BE32-E72D297353CC}">
              <c16:uniqueId val="{00000000-5FF7-4CC0-9806-87897AA20EE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0.61</c:v>
                </c:pt>
                <c:pt idx="3">
                  <c:v>0.4</c:v>
                </c:pt>
                <c:pt idx="4">
                  <c:v>0.59</c:v>
                </c:pt>
              </c:numCache>
            </c:numRef>
          </c:val>
          <c:smooth val="0"/>
          <c:extLst>
            <c:ext xmlns:c16="http://schemas.microsoft.com/office/drawing/2014/chart" uri="{C3380CC4-5D6E-409C-BE32-E72D297353CC}">
              <c16:uniqueId val="{00000001-5FF7-4CC0-9806-87897AA20EE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52.81</c:v>
                </c:pt>
                <c:pt idx="1">
                  <c:v>50.32</c:v>
                </c:pt>
                <c:pt idx="2">
                  <c:v>44.59</c:v>
                </c:pt>
                <c:pt idx="3">
                  <c:v>42.58</c:v>
                </c:pt>
                <c:pt idx="4">
                  <c:v>41.49</c:v>
                </c:pt>
              </c:numCache>
            </c:numRef>
          </c:val>
          <c:extLst>
            <c:ext xmlns:c16="http://schemas.microsoft.com/office/drawing/2014/chart" uri="{C3380CC4-5D6E-409C-BE32-E72D297353CC}">
              <c16:uniqueId val="{00000000-1FCE-4F8F-9D1B-200C3AD4908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49.08</c:v>
                </c:pt>
                <c:pt idx="3">
                  <c:v>51.46</c:v>
                </c:pt>
                <c:pt idx="4">
                  <c:v>51.84</c:v>
                </c:pt>
              </c:numCache>
            </c:numRef>
          </c:val>
          <c:smooth val="0"/>
          <c:extLst>
            <c:ext xmlns:c16="http://schemas.microsoft.com/office/drawing/2014/chart" uri="{C3380CC4-5D6E-409C-BE32-E72D297353CC}">
              <c16:uniqueId val="{00000001-1FCE-4F8F-9D1B-200C3AD4908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c:v>
                </c:pt>
                <c:pt idx="1">
                  <c:v>83</c:v>
                </c:pt>
                <c:pt idx="2">
                  <c:v>83</c:v>
                </c:pt>
                <c:pt idx="3">
                  <c:v>83</c:v>
                </c:pt>
                <c:pt idx="4">
                  <c:v>83</c:v>
                </c:pt>
              </c:numCache>
            </c:numRef>
          </c:val>
          <c:extLst>
            <c:ext xmlns:c16="http://schemas.microsoft.com/office/drawing/2014/chart" uri="{C3380CC4-5D6E-409C-BE32-E72D297353CC}">
              <c16:uniqueId val="{00000000-A1F2-4B62-AE63-BA8367A2896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71.27</c:v>
                </c:pt>
                <c:pt idx="3">
                  <c:v>68.58</c:v>
                </c:pt>
                <c:pt idx="4">
                  <c:v>67.94</c:v>
                </c:pt>
              </c:numCache>
            </c:numRef>
          </c:val>
          <c:smooth val="0"/>
          <c:extLst>
            <c:ext xmlns:c16="http://schemas.microsoft.com/office/drawing/2014/chart" uri="{C3380CC4-5D6E-409C-BE32-E72D297353CC}">
              <c16:uniqueId val="{00000001-A1F2-4B62-AE63-BA8367A2896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69.8</c:v>
                </c:pt>
                <c:pt idx="1">
                  <c:v>67.930000000000007</c:v>
                </c:pt>
                <c:pt idx="2">
                  <c:v>80.900000000000006</c:v>
                </c:pt>
                <c:pt idx="3">
                  <c:v>75.36</c:v>
                </c:pt>
                <c:pt idx="4">
                  <c:v>73.5</c:v>
                </c:pt>
              </c:numCache>
            </c:numRef>
          </c:val>
          <c:extLst>
            <c:ext xmlns:c16="http://schemas.microsoft.com/office/drawing/2014/chart" uri="{C3380CC4-5D6E-409C-BE32-E72D297353CC}">
              <c16:uniqueId val="{00000000-BA45-4841-BAA4-95B03406338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73.22</c:v>
                </c:pt>
                <c:pt idx="3">
                  <c:v>69.05</c:v>
                </c:pt>
                <c:pt idx="4">
                  <c:v>67.02</c:v>
                </c:pt>
              </c:numCache>
            </c:numRef>
          </c:val>
          <c:smooth val="0"/>
          <c:extLst>
            <c:ext xmlns:c16="http://schemas.microsoft.com/office/drawing/2014/chart" uri="{C3380CC4-5D6E-409C-BE32-E72D297353CC}">
              <c16:uniqueId val="{00000001-BA45-4841-BAA4-95B03406338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39-4383-9C91-90610EA4BF0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39-4383-9C91-90610EA4BF0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00-47CA-B23F-5E1B50B75DD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00-47CA-B23F-5E1B50B75DD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6F-4B9F-A82F-EFEB089B2E8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6F-4B9F-A82F-EFEB089B2E8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38-4319-80E3-5EADE6A7503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38-4319-80E3-5EADE6A7503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1716.14</c:v>
                </c:pt>
                <c:pt idx="1">
                  <c:v>1733.74</c:v>
                </c:pt>
                <c:pt idx="2">
                  <c:v>1963.5</c:v>
                </c:pt>
                <c:pt idx="3">
                  <c:v>2328.86</c:v>
                </c:pt>
                <c:pt idx="4">
                  <c:v>2643.6</c:v>
                </c:pt>
              </c:numCache>
            </c:numRef>
          </c:val>
          <c:extLst>
            <c:ext xmlns:c16="http://schemas.microsoft.com/office/drawing/2014/chart" uri="{C3380CC4-5D6E-409C-BE32-E72D297353CC}">
              <c16:uniqueId val="{00000000-9D91-4B03-9EC2-614C51D8CD3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1128.72</c:v>
                </c:pt>
                <c:pt idx="3">
                  <c:v>1125.25</c:v>
                </c:pt>
                <c:pt idx="4">
                  <c:v>1157.05</c:v>
                </c:pt>
              </c:numCache>
            </c:numRef>
          </c:val>
          <c:smooth val="0"/>
          <c:extLst>
            <c:ext xmlns:c16="http://schemas.microsoft.com/office/drawing/2014/chart" uri="{C3380CC4-5D6E-409C-BE32-E72D297353CC}">
              <c16:uniqueId val="{00000001-9D91-4B03-9EC2-614C51D8CD3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54.71</c:v>
                </c:pt>
                <c:pt idx="1">
                  <c:v>55.36</c:v>
                </c:pt>
                <c:pt idx="2">
                  <c:v>30.22</c:v>
                </c:pt>
                <c:pt idx="3">
                  <c:v>27.83</c:v>
                </c:pt>
                <c:pt idx="4">
                  <c:v>28.73</c:v>
                </c:pt>
              </c:numCache>
            </c:numRef>
          </c:val>
          <c:extLst>
            <c:ext xmlns:c16="http://schemas.microsoft.com/office/drawing/2014/chart" uri="{C3380CC4-5D6E-409C-BE32-E72D297353CC}">
              <c16:uniqueId val="{00000000-FDDC-4A06-9A9F-2B660F55A15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41.84</c:v>
                </c:pt>
                <c:pt idx="3">
                  <c:v>41.44</c:v>
                </c:pt>
                <c:pt idx="4">
                  <c:v>37.65</c:v>
                </c:pt>
              </c:numCache>
            </c:numRef>
          </c:val>
          <c:smooth val="0"/>
          <c:extLst>
            <c:ext xmlns:c16="http://schemas.microsoft.com/office/drawing/2014/chart" uri="{C3380CC4-5D6E-409C-BE32-E72D297353CC}">
              <c16:uniqueId val="{00000001-FDDC-4A06-9A9F-2B660F55A15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299.17</c:v>
                </c:pt>
                <c:pt idx="1">
                  <c:v>316.35000000000002</c:v>
                </c:pt>
                <c:pt idx="2">
                  <c:v>635.33000000000004</c:v>
                </c:pt>
                <c:pt idx="3">
                  <c:v>676.24</c:v>
                </c:pt>
                <c:pt idx="4">
                  <c:v>662.68</c:v>
                </c:pt>
              </c:numCache>
            </c:numRef>
          </c:val>
          <c:extLst>
            <c:ext xmlns:c16="http://schemas.microsoft.com/office/drawing/2014/chart" uri="{C3380CC4-5D6E-409C-BE32-E72D297353CC}">
              <c16:uniqueId val="{00000000-5D3B-44F2-AF54-C834A91FFB2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390.47</c:v>
                </c:pt>
                <c:pt idx="3">
                  <c:v>403.61</c:v>
                </c:pt>
                <c:pt idx="4">
                  <c:v>442.82</c:v>
                </c:pt>
              </c:numCache>
            </c:numRef>
          </c:val>
          <c:smooth val="0"/>
          <c:extLst>
            <c:ext xmlns:c16="http://schemas.microsoft.com/office/drawing/2014/chart" uri="{C3380CC4-5D6E-409C-BE32-E72D297353CC}">
              <c16:uniqueId val="{00000001-5D3B-44F2-AF54-C834A91FFB2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鹿児島県　瀬戸内町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8442</v>
      </c>
      <c r="AM8" s="37"/>
      <c r="AN8" s="37"/>
      <c r="AO8" s="37"/>
      <c r="AP8" s="37"/>
      <c r="AQ8" s="37"/>
      <c r="AR8" s="37"/>
      <c r="AS8" s="37"/>
      <c r="AT8" s="38">
        <f>データ!$S$6</f>
        <v>239.65</v>
      </c>
      <c r="AU8" s="38"/>
      <c r="AV8" s="38"/>
      <c r="AW8" s="38"/>
      <c r="AX8" s="38"/>
      <c r="AY8" s="38"/>
      <c r="AZ8" s="38"/>
      <c r="BA8" s="38"/>
      <c r="BB8" s="38">
        <f>データ!$T$6</f>
        <v>35.229999999999997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c r="A10" s="2"/>
      <c r="B10" s="38" t="str">
        <f>データ!$N$6</f>
        <v>-</v>
      </c>
      <c r="C10" s="38"/>
      <c r="D10" s="38"/>
      <c r="E10" s="38"/>
      <c r="F10" s="38"/>
      <c r="G10" s="38"/>
      <c r="H10" s="38"/>
      <c r="I10" s="38" t="str">
        <f>データ!$O$6</f>
        <v>該当数値なし</v>
      </c>
      <c r="J10" s="38"/>
      <c r="K10" s="38"/>
      <c r="L10" s="38"/>
      <c r="M10" s="38"/>
      <c r="N10" s="38"/>
      <c r="O10" s="38"/>
      <c r="P10" s="38">
        <f>データ!$P$6</f>
        <v>12.62</v>
      </c>
      <c r="Q10" s="38"/>
      <c r="R10" s="38"/>
      <c r="S10" s="38"/>
      <c r="T10" s="38"/>
      <c r="U10" s="38"/>
      <c r="V10" s="38"/>
      <c r="W10" s="37">
        <f>データ!$Q$6</f>
        <v>3146</v>
      </c>
      <c r="X10" s="37"/>
      <c r="Y10" s="37"/>
      <c r="Z10" s="37"/>
      <c r="AA10" s="37"/>
      <c r="AB10" s="37"/>
      <c r="AC10" s="37"/>
      <c r="AD10" s="2"/>
      <c r="AE10" s="2"/>
      <c r="AF10" s="2"/>
      <c r="AG10" s="2"/>
      <c r="AH10" s="2"/>
      <c r="AI10" s="2"/>
      <c r="AJ10" s="2"/>
      <c r="AK10" s="2"/>
      <c r="AL10" s="37">
        <f>データ!$U$6</f>
        <v>1050</v>
      </c>
      <c r="AM10" s="37"/>
      <c r="AN10" s="37"/>
      <c r="AO10" s="37"/>
      <c r="AP10" s="37"/>
      <c r="AQ10" s="37"/>
      <c r="AR10" s="37"/>
      <c r="AS10" s="37"/>
      <c r="AT10" s="38">
        <f>データ!$V$6</f>
        <v>0.69</v>
      </c>
      <c r="AU10" s="38"/>
      <c r="AV10" s="38"/>
      <c r="AW10" s="38"/>
      <c r="AX10" s="38"/>
      <c r="AY10" s="38"/>
      <c r="AZ10" s="38"/>
      <c r="BA10" s="38"/>
      <c r="BB10" s="38">
        <f>データ!$W$6</f>
        <v>1521.74</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117</v>
      </c>
      <c r="BM16" s="48"/>
      <c r="BN16" s="48"/>
      <c r="BO16" s="48"/>
      <c r="BP16" s="48"/>
      <c r="BQ16" s="48"/>
      <c r="BR16" s="48"/>
      <c r="BS16" s="48"/>
      <c r="BT16" s="48"/>
      <c r="BU16" s="48"/>
      <c r="BV16" s="48"/>
      <c r="BW16" s="48"/>
      <c r="BX16" s="48"/>
      <c r="BY16" s="48"/>
      <c r="BZ16" s="4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116</v>
      </c>
      <c r="BM66" s="48"/>
      <c r="BN66" s="48"/>
      <c r="BO66" s="48"/>
      <c r="BP66" s="48"/>
      <c r="BQ66" s="48"/>
      <c r="BR66" s="48"/>
      <c r="BS66" s="48"/>
      <c r="BT66" s="48"/>
      <c r="BU66" s="48"/>
      <c r="BV66" s="48"/>
      <c r="BW66" s="48"/>
      <c r="BX66" s="48"/>
      <c r="BY66" s="48"/>
      <c r="BZ66" s="4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42</v>
      </c>
      <c r="O85" s="13" t="str">
        <f>データ!EN6</f>
        <v>【0.52】</v>
      </c>
    </row>
  </sheetData>
  <sheetProtection algorithmName="SHA-512" hashValue="wj9uKCm1offzj9povyBEvp2ahzLL1Wa2bu58NHiOETfbNWXlGqeSX8GyqvSGxKiXRFJE57R6Sm+t0kVu6DO2Qw==" saltValue="9MAvxZGoBpBBtA2L1UbMB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45</v>
      </c>
      <c r="B3" s="16" t="s">
        <v>46</v>
      </c>
      <c r="C3" s="16" t="s">
        <v>47</v>
      </c>
      <c r="D3" s="16" t="s">
        <v>48</v>
      </c>
      <c r="E3" s="16" t="s">
        <v>49</v>
      </c>
      <c r="F3" s="16" t="s">
        <v>50</v>
      </c>
      <c r="G3" s="16"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15" t="s">
        <v>55</v>
      </c>
      <c r="B4" s="17"/>
      <c r="C4" s="17"/>
      <c r="D4" s="17"/>
      <c r="E4" s="17"/>
      <c r="F4" s="17"/>
      <c r="G4" s="17"/>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c r="A6" s="15" t="s">
        <v>95</v>
      </c>
      <c r="B6" s="20">
        <f>B7</f>
        <v>2022</v>
      </c>
      <c r="C6" s="20">
        <f t="shared" ref="C6:W6" si="3">C7</f>
        <v>465259</v>
      </c>
      <c r="D6" s="20">
        <f t="shared" si="3"/>
        <v>47</v>
      </c>
      <c r="E6" s="20">
        <f t="shared" si="3"/>
        <v>1</v>
      </c>
      <c r="F6" s="20">
        <f t="shared" si="3"/>
        <v>0</v>
      </c>
      <c r="G6" s="20">
        <f t="shared" si="3"/>
        <v>0</v>
      </c>
      <c r="H6" s="20" t="str">
        <f t="shared" si="3"/>
        <v>鹿児島県　瀬戸内町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12.62</v>
      </c>
      <c r="Q6" s="21">
        <f t="shared" si="3"/>
        <v>3146</v>
      </c>
      <c r="R6" s="21">
        <f t="shared" si="3"/>
        <v>8442</v>
      </c>
      <c r="S6" s="21">
        <f t="shared" si="3"/>
        <v>239.65</v>
      </c>
      <c r="T6" s="21">
        <f t="shared" si="3"/>
        <v>35.229999999999997</v>
      </c>
      <c r="U6" s="21">
        <f t="shared" si="3"/>
        <v>1050</v>
      </c>
      <c r="V6" s="21">
        <f t="shared" si="3"/>
        <v>0.69</v>
      </c>
      <c r="W6" s="21">
        <f t="shared" si="3"/>
        <v>1521.74</v>
      </c>
      <c r="X6" s="22">
        <f>IF(X7="",NA(),X7)</f>
        <v>69.8</v>
      </c>
      <c r="Y6" s="22">
        <f t="shared" ref="Y6:AG6" si="4">IF(Y7="",NA(),Y7)</f>
        <v>67.930000000000007</v>
      </c>
      <c r="Z6" s="22">
        <f t="shared" si="4"/>
        <v>80.900000000000006</v>
      </c>
      <c r="AA6" s="22">
        <f t="shared" si="4"/>
        <v>75.36</v>
      </c>
      <c r="AB6" s="22">
        <f t="shared" si="4"/>
        <v>73.5</v>
      </c>
      <c r="AC6" s="22">
        <f t="shared" si="4"/>
        <v>77.91</v>
      </c>
      <c r="AD6" s="22">
        <f t="shared" si="4"/>
        <v>79.099999999999994</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1716.14</v>
      </c>
      <c r="BF6" s="22">
        <f t="shared" ref="BF6:BN6" si="7">IF(BF7="",NA(),BF7)</f>
        <v>1733.74</v>
      </c>
      <c r="BG6" s="22">
        <f t="shared" si="7"/>
        <v>1963.5</v>
      </c>
      <c r="BH6" s="22">
        <f t="shared" si="7"/>
        <v>2328.86</v>
      </c>
      <c r="BI6" s="22">
        <f t="shared" si="7"/>
        <v>2643.6</v>
      </c>
      <c r="BJ6" s="22">
        <f t="shared" si="7"/>
        <v>1007.7</v>
      </c>
      <c r="BK6" s="22">
        <f t="shared" si="7"/>
        <v>1018.52</v>
      </c>
      <c r="BL6" s="22">
        <f t="shared" si="7"/>
        <v>1128.72</v>
      </c>
      <c r="BM6" s="22">
        <f t="shared" si="7"/>
        <v>1125.25</v>
      </c>
      <c r="BN6" s="22">
        <f t="shared" si="7"/>
        <v>1157.05</v>
      </c>
      <c r="BO6" s="21" t="str">
        <f>IF(BO7="","",IF(BO7="-","【-】","【"&amp;SUBSTITUTE(TEXT(BO7,"#,##0.00"),"-","△")&amp;"】"))</f>
        <v>【982.48】</v>
      </c>
      <c r="BP6" s="22">
        <f>IF(BP7="",NA(),BP7)</f>
        <v>54.71</v>
      </c>
      <c r="BQ6" s="22">
        <f t="shared" ref="BQ6:BY6" si="8">IF(BQ7="",NA(),BQ7)</f>
        <v>55.36</v>
      </c>
      <c r="BR6" s="22">
        <f t="shared" si="8"/>
        <v>30.22</v>
      </c>
      <c r="BS6" s="22">
        <f t="shared" si="8"/>
        <v>27.83</v>
      </c>
      <c r="BT6" s="22">
        <f t="shared" si="8"/>
        <v>28.73</v>
      </c>
      <c r="BU6" s="22">
        <f t="shared" si="8"/>
        <v>59.22</v>
      </c>
      <c r="BV6" s="22">
        <f t="shared" si="8"/>
        <v>58.79</v>
      </c>
      <c r="BW6" s="22">
        <f t="shared" si="8"/>
        <v>41.84</v>
      </c>
      <c r="BX6" s="22">
        <f t="shared" si="8"/>
        <v>41.44</v>
      </c>
      <c r="BY6" s="22">
        <f t="shared" si="8"/>
        <v>37.65</v>
      </c>
      <c r="BZ6" s="21" t="str">
        <f>IF(BZ7="","",IF(BZ7="-","【-】","【"&amp;SUBSTITUTE(TEXT(BZ7,"#,##0.00"),"-","△")&amp;"】"))</f>
        <v>【50.61】</v>
      </c>
      <c r="CA6" s="22">
        <f>IF(CA7="",NA(),CA7)</f>
        <v>299.17</v>
      </c>
      <c r="CB6" s="22">
        <f t="shared" ref="CB6:CJ6" si="9">IF(CB7="",NA(),CB7)</f>
        <v>316.35000000000002</v>
      </c>
      <c r="CC6" s="22">
        <f t="shared" si="9"/>
        <v>635.33000000000004</v>
      </c>
      <c r="CD6" s="22">
        <f t="shared" si="9"/>
        <v>676.24</v>
      </c>
      <c r="CE6" s="22">
        <f t="shared" si="9"/>
        <v>662.68</v>
      </c>
      <c r="CF6" s="22">
        <f t="shared" si="9"/>
        <v>292.89999999999998</v>
      </c>
      <c r="CG6" s="22">
        <f t="shared" si="9"/>
        <v>298.25</v>
      </c>
      <c r="CH6" s="22">
        <f t="shared" si="9"/>
        <v>390.47</v>
      </c>
      <c r="CI6" s="22">
        <f t="shared" si="9"/>
        <v>403.61</v>
      </c>
      <c r="CJ6" s="22">
        <f t="shared" si="9"/>
        <v>442.82</v>
      </c>
      <c r="CK6" s="21" t="str">
        <f>IF(CK7="","",IF(CK7="-","【-】","【"&amp;SUBSTITUTE(TEXT(CK7,"#,##0.00"),"-","△")&amp;"】"))</f>
        <v>【320.83】</v>
      </c>
      <c r="CL6" s="22">
        <f>IF(CL7="",NA(),CL7)</f>
        <v>52.81</v>
      </c>
      <c r="CM6" s="22">
        <f t="shared" ref="CM6:CU6" si="10">IF(CM7="",NA(),CM7)</f>
        <v>50.32</v>
      </c>
      <c r="CN6" s="22">
        <f t="shared" si="10"/>
        <v>44.59</v>
      </c>
      <c r="CO6" s="22">
        <f t="shared" si="10"/>
        <v>42.58</v>
      </c>
      <c r="CP6" s="22">
        <f t="shared" si="10"/>
        <v>41.49</v>
      </c>
      <c r="CQ6" s="22">
        <f t="shared" si="10"/>
        <v>56.76</v>
      </c>
      <c r="CR6" s="22">
        <f t="shared" si="10"/>
        <v>56.04</v>
      </c>
      <c r="CS6" s="22">
        <f t="shared" si="10"/>
        <v>49.08</v>
      </c>
      <c r="CT6" s="22">
        <f t="shared" si="10"/>
        <v>51.46</v>
      </c>
      <c r="CU6" s="22">
        <f t="shared" si="10"/>
        <v>51.84</v>
      </c>
      <c r="CV6" s="21" t="str">
        <f>IF(CV7="","",IF(CV7="-","【-】","【"&amp;SUBSTITUTE(TEXT(CV7,"#,##0.00"),"-","△")&amp;"】"))</f>
        <v>【56.15】</v>
      </c>
      <c r="CW6" s="22">
        <f>IF(CW7="",NA(),CW7)</f>
        <v>83</v>
      </c>
      <c r="CX6" s="22">
        <f t="shared" ref="CX6:DF6" si="11">IF(CX7="",NA(),CX7)</f>
        <v>83</v>
      </c>
      <c r="CY6" s="22">
        <f t="shared" si="11"/>
        <v>83</v>
      </c>
      <c r="CZ6" s="22">
        <f t="shared" si="11"/>
        <v>83</v>
      </c>
      <c r="DA6" s="22">
        <f t="shared" si="11"/>
        <v>83</v>
      </c>
      <c r="DB6" s="22">
        <f t="shared" si="11"/>
        <v>73.069999999999993</v>
      </c>
      <c r="DC6" s="22">
        <f t="shared" si="11"/>
        <v>72.78</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0.36</v>
      </c>
      <c r="EE6" s="22">
        <f t="shared" ref="EE6:EM6" si="14">IF(EE7="",NA(),EE7)</f>
        <v>4.1900000000000004</v>
      </c>
      <c r="EF6" s="22">
        <f t="shared" si="14"/>
        <v>0.86</v>
      </c>
      <c r="EG6" s="21">
        <f t="shared" si="14"/>
        <v>0</v>
      </c>
      <c r="EH6" s="22">
        <f t="shared" si="14"/>
        <v>2.9</v>
      </c>
      <c r="EI6" s="22">
        <f t="shared" si="14"/>
        <v>0.53</v>
      </c>
      <c r="EJ6" s="22">
        <f t="shared" si="14"/>
        <v>0.71</v>
      </c>
      <c r="EK6" s="22">
        <f t="shared" si="14"/>
        <v>0.61</v>
      </c>
      <c r="EL6" s="22">
        <f t="shared" si="14"/>
        <v>0.4</v>
      </c>
      <c r="EM6" s="22">
        <f t="shared" si="14"/>
        <v>0.59</v>
      </c>
      <c r="EN6" s="21" t="str">
        <f>IF(EN7="","",IF(EN7="-","【-】","【"&amp;SUBSTITUTE(TEXT(EN7,"#,##0.00"),"-","△")&amp;"】"))</f>
        <v>【0.52】</v>
      </c>
    </row>
    <row r="7" spans="1:144" s="23" customFormat="1">
      <c r="A7" s="15"/>
      <c r="B7" s="24">
        <v>2022</v>
      </c>
      <c r="C7" s="24">
        <v>465259</v>
      </c>
      <c r="D7" s="24">
        <v>47</v>
      </c>
      <c r="E7" s="24">
        <v>1</v>
      </c>
      <c r="F7" s="24">
        <v>0</v>
      </c>
      <c r="G7" s="24">
        <v>0</v>
      </c>
      <c r="H7" s="24" t="s">
        <v>96</v>
      </c>
      <c r="I7" s="24" t="s">
        <v>97</v>
      </c>
      <c r="J7" s="24" t="s">
        <v>98</v>
      </c>
      <c r="K7" s="24" t="s">
        <v>99</v>
      </c>
      <c r="L7" s="24" t="s">
        <v>100</v>
      </c>
      <c r="M7" s="24" t="s">
        <v>101</v>
      </c>
      <c r="N7" s="25" t="s">
        <v>102</v>
      </c>
      <c r="O7" s="25" t="s">
        <v>103</v>
      </c>
      <c r="P7" s="25">
        <v>12.62</v>
      </c>
      <c r="Q7" s="25">
        <v>3146</v>
      </c>
      <c r="R7" s="25">
        <v>8442</v>
      </c>
      <c r="S7" s="25">
        <v>239.65</v>
      </c>
      <c r="T7" s="25">
        <v>35.229999999999997</v>
      </c>
      <c r="U7" s="25">
        <v>1050</v>
      </c>
      <c r="V7" s="25">
        <v>0.69</v>
      </c>
      <c r="W7" s="25">
        <v>1521.74</v>
      </c>
      <c r="X7" s="25">
        <v>69.8</v>
      </c>
      <c r="Y7" s="25">
        <v>67.930000000000007</v>
      </c>
      <c r="Z7" s="25">
        <v>80.900000000000006</v>
      </c>
      <c r="AA7" s="25">
        <v>75.36</v>
      </c>
      <c r="AB7" s="25">
        <v>73.5</v>
      </c>
      <c r="AC7" s="25">
        <v>77.91</v>
      </c>
      <c r="AD7" s="25">
        <v>79.099999999999994</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1716.14</v>
      </c>
      <c r="BF7" s="25">
        <v>1733.74</v>
      </c>
      <c r="BG7" s="25">
        <v>1963.5</v>
      </c>
      <c r="BH7" s="25">
        <v>2328.86</v>
      </c>
      <c r="BI7" s="25">
        <v>2643.6</v>
      </c>
      <c r="BJ7" s="25">
        <v>1007.7</v>
      </c>
      <c r="BK7" s="25">
        <v>1018.52</v>
      </c>
      <c r="BL7" s="25">
        <v>1128.72</v>
      </c>
      <c r="BM7" s="25">
        <v>1125.25</v>
      </c>
      <c r="BN7" s="25">
        <v>1157.05</v>
      </c>
      <c r="BO7" s="25">
        <v>982.48</v>
      </c>
      <c r="BP7" s="25">
        <v>54.71</v>
      </c>
      <c r="BQ7" s="25">
        <v>55.36</v>
      </c>
      <c r="BR7" s="25">
        <v>30.22</v>
      </c>
      <c r="BS7" s="25">
        <v>27.83</v>
      </c>
      <c r="BT7" s="25">
        <v>28.73</v>
      </c>
      <c r="BU7" s="25">
        <v>59.22</v>
      </c>
      <c r="BV7" s="25">
        <v>58.79</v>
      </c>
      <c r="BW7" s="25">
        <v>41.84</v>
      </c>
      <c r="BX7" s="25">
        <v>41.44</v>
      </c>
      <c r="BY7" s="25">
        <v>37.65</v>
      </c>
      <c r="BZ7" s="25">
        <v>50.61</v>
      </c>
      <c r="CA7" s="25">
        <v>299.17</v>
      </c>
      <c r="CB7" s="25">
        <v>316.35000000000002</v>
      </c>
      <c r="CC7" s="25">
        <v>635.33000000000004</v>
      </c>
      <c r="CD7" s="25">
        <v>676.24</v>
      </c>
      <c r="CE7" s="25">
        <v>662.68</v>
      </c>
      <c r="CF7" s="25">
        <v>292.89999999999998</v>
      </c>
      <c r="CG7" s="25">
        <v>298.25</v>
      </c>
      <c r="CH7" s="25">
        <v>390.47</v>
      </c>
      <c r="CI7" s="25">
        <v>403.61</v>
      </c>
      <c r="CJ7" s="25">
        <v>442.82</v>
      </c>
      <c r="CK7" s="25">
        <v>320.83</v>
      </c>
      <c r="CL7" s="25">
        <v>52.81</v>
      </c>
      <c r="CM7" s="25">
        <v>50.32</v>
      </c>
      <c r="CN7" s="25">
        <v>44.59</v>
      </c>
      <c r="CO7" s="25">
        <v>42.58</v>
      </c>
      <c r="CP7" s="25">
        <v>41.49</v>
      </c>
      <c r="CQ7" s="25">
        <v>56.76</v>
      </c>
      <c r="CR7" s="25">
        <v>56.04</v>
      </c>
      <c r="CS7" s="25">
        <v>49.08</v>
      </c>
      <c r="CT7" s="25">
        <v>51.46</v>
      </c>
      <c r="CU7" s="25">
        <v>51.84</v>
      </c>
      <c r="CV7" s="25">
        <v>56.15</v>
      </c>
      <c r="CW7" s="25">
        <v>83</v>
      </c>
      <c r="CX7" s="25">
        <v>83</v>
      </c>
      <c r="CY7" s="25">
        <v>83</v>
      </c>
      <c r="CZ7" s="25">
        <v>83</v>
      </c>
      <c r="DA7" s="25">
        <v>83</v>
      </c>
      <c r="DB7" s="25">
        <v>73.069999999999993</v>
      </c>
      <c r="DC7" s="25">
        <v>72.78</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0.36</v>
      </c>
      <c r="EE7" s="25">
        <v>4.1900000000000004</v>
      </c>
      <c r="EF7" s="25">
        <v>0.86</v>
      </c>
      <c r="EG7" s="25">
        <v>0</v>
      </c>
      <c r="EH7" s="25">
        <v>2.9</v>
      </c>
      <c r="EI7" s="25">
        <v>0.53</v>
      </c>
      <c r="EJ7" s="25">
        <v>0.71</v>
      </c>
      <c r="EK7" s="25">
        <v>0.61</v>
      </c>
      <c r="EL7" s="25">
        <v>0.4</v>
      </c>
      <c r="EM7" s="25">
        <v>0.59</v>
      </c>
      <c r="EN7" s="25">
        <v>0.52</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c r="B11">
        <v>4</v>
      </c>
      <c r="C11">
        <v>3</v>
      </c>
      <c r="D11">
        <v>2</v>
      </c>
      <c r="E11">
        <v>1</v>
      </c>
      <c r="F11">
        <v>0</v>
      </c>
      <c r="G11" t="s">
        <v>109</v>
      </c>
    </row>
    <row r="12" spans="1:144">
      <c r="B12">
        <v>1</v>
      </c>
      <c r="C12">
        <v>1</v>
      </c>
      <c r="D12">
        <v>2</v>
      </c>
      <c r="E12">
        <v>3</v>
      </c>
      <c r="F12">
        <v>4</v>
      </c>
      <c r="G12" t="s">
        <v>110</v>
      </c>
    </row>
    <row r="13" spans="1:144">
      <c r="B13" t="s">
        <v>111</v>
      </c>
      <c r="C13" t="s">
        <v>112</v>
      </c>
      <c r="D13" t="s">
        <v>113</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2024-02-14T06:15:17Z</cp:lastPrinted>
  <dcterms:created xsi:type="dcterms:W3CDTF">2023-12-05T01:07:59Z</dcterms:created>
  <dcterms:modified xsi:type="dcterms:W3CDTF">2024-02-15T05:34:02Z</dcterms:modified>
  <cp:category/>
</cp:coreProperties>
</file>