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33_大和村\"/>
    </mc:Choice>
  </mc:AlternateContent>
  <workbookProtection workbookAlgorithmName="SHA-512" workbookHashValue="23eLuWyvpMFZ4Iu0R0BeRkeqLFTmzpat02grcCjL8VWAlWErIFeY758K5sJMaywYzGoKsj4gi49KwP4XEWpm+A==" workbookSaltValue="rWF7Xrs1Hr706jiiPsW9cw==" workbookSpinCount="100000" lockStructure="1"/>
  <bookViews>
    <workbookView xWindow="0" yWindow="0" windowWidth="28800" windowHeight="1246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<sst xmlns="http://schemas.openxmlformats.org/spreadsheetml/2006/main" count="233" uniqueCount="117">
  <si>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</si>
  <si>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</si>
  <si>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</si>
  <si>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</si>
  <si>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</si>
  <si>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</si>
  <si>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</si>
  <si>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</si>
  <si>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</si>
  <si>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</si>
  <si>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</si>
  <si>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</si>
  <si>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</si>
  <si>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</si>
  <si>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</si>
  <si>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</si>
  <si>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</si>
  <si>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</si>
  <si>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</si>
  <si>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</si>
  <si>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</si>
  <si>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</si>
  <si>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</si>
  <si>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</si>
  <si>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</si>
  <si>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</si>
  <si>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</si>
  <si>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</si>
  <si>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</si>
  <si>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</si>
  <si>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</si>
  <si>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</si>
  <si>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</si>
  <si>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</si>
  <si>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</si>
  <si>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</si>
  <si>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</si>
  <si>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</si>
  <si>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</si>
  <si>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</si>
  <si>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</si>
  <si>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</si>
  <si>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</si>
  <si>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</si>
  <si>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</si>
  <si>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</si>
  <si>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</si>
  <si>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</si>
  <si>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</si>
  <si>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</si>
  <si>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</si>
  <si>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</si>
  <si>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</si>
  <si>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</si>
  <si>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</si>
  <si>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</si>
  <si>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</si>
  <si>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</si>
  <si>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</si>
  <si>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</si>
  <si>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</si>
  <si>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</si>
  <si>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</si>
  <si>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</si>
  <si>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</si>
  <si>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</si>
  <si>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</si>
  <si>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</si>
  <si>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</si>
  <si>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</si>
  <si>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</si>
  <si>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</si>
  <si>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</si>
  <si>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</si>
  <si>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</si>
  <si>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</si>
  <si>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</si>
  <si>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</si>
  <si>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</si>
  <si>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</si>
  <si>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</si>
  <si>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</si>
  <si>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</si>
  <si>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</si>
  <si>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</si>
  <si>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</si>
  <si>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</si>
  <si>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</si>
  <si>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</si>
  <si>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</si>
  <si>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</si>
  <si>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</si>
  <si>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</si>
  <si>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</si>
  <si>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</si>
  <si>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</si>
  <si>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大和村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</si>
  <si>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</si>
  <si>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</si>
  <si>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</si>
  <si>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</si>
  <si>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</si>
  <si>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</si>
  <si>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</si>
  <si>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</si>
  <si>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</si>
  <si>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</si>
  <si>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</si>
  <si>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</si>
  <si>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</si>
  <si>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</si>
  <si>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</si>
  <si>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</si>
  <si>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</si>
  <si>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①収益的収支比率について
　前年度と比べ8.91ポイント減となった。要因としては他会計繰入金減によるものと単独事業による新規の配水管の布設工事を行ったものによると考えられる。今後人口減少により，営業収益は減少していく見込みであり経営の健全化を図って行かなければいけない状況である。
④企業債残高対給水収益比率について
　前年度と比べ25.0ポイント減となった。企業債残高も減少傾向であり，今後も計画的な経営を図っていく。
⑤料金回収率について
　前年度と比べ2.58ポイント増となった。要因としては，支払い利息等の減少によることが考えられる。ただ，今後の人口減少も懸念され，料金収益の減少も予想されることから，経営の見直しを図る必要性が高いところである。
⑥給水原価については
　前年度と比べ13.74ポイント減となった。要因としては，収益費用の減が要因である。しかし，費用に関しては，支払利息については今後減少しているが，その他費用等の変動があることから，支出の抑制を行う重要である。
⑦施設利用率については
　前年度と比べ0.39ポイント減となった。要因としては前年に比べ人口が減となり，施設の利用率が下がった事によるものである。
⑧有収率について
　前年度と同様となっている。</t>
    <rPh sb="1" eb="3">
      <t>シュウエキ</t>
    </rPh>
    <rPh sb="3" eb="4">
      <t>テキ</t>
    </rPh>
    <rPh sb="4" eb="6">
      <t>シュウシ</t>
    </rPh>
    <rPh sb="6" eb="8">
      <t>ヒリツ</t>
    </rPh>
    <rPh sb="14" eb="17">
      <t>ゼンネンド</t>
    </rPh>
    <rPh sb="18" eb="19">
      <t>クラ</t>
    </rPh>
    <rPh sb="28" eb="29">
      <t>ゲン</t>
    </rPh>
    <rPh sb="34" eb="36">
      <t>ヨウイン</t>
    </rPh>
    <rPh sb="40" eb="42">
      <t>タカイ</t>
    </rPh>
    <rPh sb="42" eb="43">
      <t>ケイ</t>
    </rPh>
    <rPh sb="43" eb="45">
      <t>クリイレ</t>
    </rPh>
    <rPh sb="45" eb="46">
      <t>キン</t>
    </rPh>
    <rPh sb="46" eb="47">
      <t>ゲン</t>
    </rPh>
    <rPh sb="53" eb="55">
      <t>タンドク</t>
    </rPh>
    <rPh sb="55" eb="57">
      <t>ジギョウ</t>
    </rPh>
    <rPh sb="60" eb="62">
      <t>シンキ</t>
    </rPh>
    <rPh sb="63" eb="66">
      <t>ハイスイカン</t>
    </rPh>
    <rPh sb="67" eb="69">
      <t>フセツ</t>
    </rPh>
    <rPh sb="69" eb="71">
      <t>コウジ</t>
    </rPh>
    <rPh sb="72" eb="73">
      <t>オコナ</t>
    </rPh>
    <rPh sb="81" eb="82">
      <t>カンガ</t>
    </rPh>
    <rPh sb="87" eb="89">
      <t>コンゴ</t>
    </rPh>
    <rPh sb="142" eb="145">
      <t>キギョウサイ</t>
    </rPh>
    <rPh sb="145" eb="147">
      <t>ザンダカ</t>
    </rPh>
    <rPh sb="147" eb="148">
      <t>タイ</t>
    </rPh>
    <rPh sb="148" eb="150">
      <t>キュウスイ</t>
    </rPh>
    <rPh sb="150" eb="152">
      <t>シュウエキ</t>
    </rPh>
    <rPh sb="152" eb="154">
      <t>ヒリツ</t>
    </rPh>
    <rPh sb="160" eb="163">
      <t>ゼンネンド</t>
    </rPh>
    <rPh sb="164" eb="165">
      <t>クラ</t>
    </rPh>
    <rPh sb="174" eb="175">
      <t>ゲン</t>
    </rPh>
    <rPh sb="180" eb="183">
      <t>キギョウサイ</t>
    </rPh>
    <rPh sb="183" eb="185">
      <t>ザンダカ</t>
    </rPh>
    <rPh sb="186" eb="188">
      <t>ゲンショウ</t>
    </rPh>
    <rPh sb="188" eb="190">
      <t>ケイコウ</t>
    </rPh>
    <rPh sb="194" eb="196">
      <t>コンゴ</t>
    </rPh>
    <rPh sb="197" eb="200">
      <t>ケイカクテキ</t>
    </rPh>
    <rPh sb="201" eb="203">
      <t>ケイエイ</t>
    </rPh>
    <rPh sb="204" eb="205">
      <t>ハカ</t>
    </rPh>
    <rPh sb="212" eb="214">
      <t>リョウキン</t>
    </rPh>
    <rPh sb="214" eb="216">
      <t>カイシュウ</t>
    </rPh>
    <rPh sb="216" eb="217">
      <t>リツ</t>
    </rPh>
    <rPh sb="223" eb="226">
      <t>ゼンネンド</t>
    </rPh>
    <rPh sb="227" eb="228">
      <t>クラ</t>
    </rPh>
    <rPh sb="237" eb="238">
      <t>ゾウ</t>
    </rPh>
    <rPh sb="243" eb="245">
      <t>ヨウイン</t>
    </rPh>
    <rPh sb="250" eb="252">
      <t>シハラ</t>
    </rPh>
    <rPh sb="253" eb="255">
      <t>リソク</t>
    </rPh>
    <rPh sb="255" eb="256">
      <t>トウ</t>
    </rPh>
    <rPh sb="257" eb="259">
      <t>ゲンショウ</t>
    </rPh>
    <rPh sb="265" eb="266">
      <t>カンガ</t>
    </rPh>
    <rPh sb="274" eb="276">
      <t>コンゴ</t>
    </rPh>
    <rPh sb="277" eb="279">
      <t>ジンコウ</t>
    </rPh>
    <rPh sb="279" eb="281">
      <t>ゲンショウ</t>
    </rPh>
    <rPh sb="282" eb="284">
      <t>ケネン</t>
    </rPh>
    <rPh sb="287" eb="289">
      <t>リョウキン</t>
    </rPh>
    <rPh sb="289" eb="291">
      <t>シュウエキ</t>
    </rPh>
    <rPh sb="292" eb="294">
      <t>ゲンショウ</t>
    </rPh>
    <rPh sb="295" eb="297">
      <t>ヨソウ</t>
    </rPh>
    <rPh sb="305" eb="307">
      <t>ケイエイ</t>
    </rPh>
    <rPh sb="308" eb="310">
      <t>ミナオ</t>
    </rPh>
    <rPh sb="312" eb="313">
      <t>ハカ</t>
    </rPh>
    <rPh sb="314" eb="317">
      <t>ヒツヨウセイ</t>
    </rPh>
    <rPh sb="318" eb="319">
      <t>タカ</t>
    </rPh>
    <rPh sb="471" eb="472">
      <t>ゲン</t>
    </rPh>
    <rPh sb="491" eb="492">
      <t>ゲン</t>
    </rPh>
    <rPh sb="503" eb="504">
      <t>サ</t>
    </rPh>
    <phoneticPr fontId="4"/>
  </si>
  <si>
    <t>③管路更新率について
　前年度と比べ0.32ポイント増となった。要因としては，新たに配管を布設した箇所があるためである。また，法定耐用年数を考慮して施設整備及び管路の維持管理による健全化及び延命化を図り，必要に応じて更新を検討していく。</t>
    <rPh sb="1" eb="3">
      <t>カンロ</t>
    </rPh>
    <rPh sb="3" eb="5">
      <t>コウシン</t>
    </rPh>
    <rPh sb="5" eb="6">
      <t>リツ</t>
    </rPh>
    <rPh sb="12" eb="15">
      <t>ゼンネンド</t>
    </rPh>
    <rPh sb="16" eb="17">
      <t>クラ</t>
    </rPh>
    <rPh sb="26" eb="27">
      <t>ゾウ</t>
    </rPh>
    <rPh sb="32" eb="34">
      <t>ヨウイン</t>
    </rPh>
    <rPh sb="39" eb="40">
      <t>アラ</t>
    </rPh>
    <rPh sb="42" eb="44">
      <t>ハイカン</t>
    </rPh>
    <rPh sb="45" eb="47">
      <t>フセツ</t>
    </rPh>
    <rPh sb="49" eb="51">
      <t>カショ</t>
    </rPh>
    <rPh sb="63" eb="65">
      <t>ホウテイ</t>
    </rPh>
    <rPh sb="65" eb="67">
      <t>タイヨウ</t>
    </rPh>
    <rPh sb="67" eb="69">
      <t>ネンスウ</t>
    </rPh>
    <rPh sb="70" eb="72">
      <t>コウリョ</t>
    </rPh>
    <rPh sb="74" eb="76">
      <t>シセツ</t>
    </rPh>
    <rPh sb="76" eb="78">
      <t>セイビ</t>
    </rPh>
    <rPh sb="78" eb="79">
      <t>オヨ</t>
    </rPh>
    <rPh sb="80" eb="82">
      <t>カンロ</t>
    </rPh>
    <rPh sb="83" eb="85">
      <t>イジ</t>
    </rPh>
    <rPh sb="85" eb="87">
      <t>カンリ</t>
    </rPh>
    <rPh sb="90" eb="92">
      <t>ケンゼン</t>
    </rPh>
    <rPh sb="92" eb="93">
      <t>カ</t>
    </rPh>
    <rPh sb="93" eb="94">
      <t>オヨ</t>
    </rPh>
    <rPh sb="95" eb="97">
      <t>エンメイ</t>
    </rPh>
    <rPh sb="97" eb="98">
      <t>カ</t>
    </rPh>
    <rPh sb="99" eb="100">
      <t>ハカ</t>
    </rPh>
    <rPh sb="102" eb="104">
      <t>ヒツヨウ</t>
    </rPh>
    <rPh sb="105" eb="106">
      <t>オウ</t>
    </rPh>
    <rPh sb="108" eb="110">
      <t>コウシン</t>
    </rPh>
    <rPh sb="111" eb="113">
      <t>ケントウ</t>
    </rPh>
    <phoneticPr fontId="4"/>
  </si>
  <si>
    <t>本村の簡易水道事業においても，社会的問題である少子高齢化に伴う人口減少が懸念され，今後の老朽化に伴う施設設備更新や耐震化への投資による，経営へ影響が出る事が見込まれ，これに対し重視していかなければならないところである。
　よって，簡易水道事業の適性化や経営の見直し等を図り中長期的な計画を策定し経営の安定化を図る必要がある。</t>
    <rPh sb="54" eb="56">
      <t>コウシン</t>
    </rPh>
    <rPh sb="57" eb="60">
      <t>タイシンカ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</si>
</sst>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formatCode="#,##0.00;&quot;△&quot;#,##0.00;&quot;-&quot;">
                  <c:v>0.32</c:v>
                </c:pt>
              </c:numCache>
            </c:numRef>
          </c:val>
          <c:extLst>
            <c:ext xmlns:c16="http://schemas.microsoft.com/office/drawing/2014/chart" uri="{C3380CC4-5D6E-409C-BE32-E72D297353CC}">
              <c16:uniqueId val="{00000000-A543-4EA6-BD0A-A99C4CC87EA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A543-4EA6-BD0A-A99C4CC87EA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41.67</c:v>
                </c:pt>
                <c:pt idx="1">
                  <c:v>40.28</c:v>
                </c:pt>
                <c:pt idx="2">
                  <c:v>40.06</c:v>
                </c:pt>
                <c:pt idx="3">
                  <c:v>40.18</c:v>
                </c:pt>
                <c:pt idx="4">
                  <c:v>39.79</c:v>
                </c:pt>
              </c:numCache>
            </c:numRef>
          </c:val>
          <c:extLst>
            <c:ext xmlns:c16="http://schemas.microsoft.com/office/drawing/2014/chart" uri="{C3380CC4-5D6E-409C-BE32-E72D297353CC}">
              <c16:uniqueId val="{00000000-66B0-495E-8FB5-CD4101DCEA5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66B0-495E-8FB5-CD4101DCEA5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90.91</c:v>
                </c:pt>
                <c:pt idx="1">
                  <c:v>90.91</c:v>
                </c:pt>
                <c:pt idx="2">
                  <c:v>90.91</c:v>
                </c:pt>
                <c:pt idx="3">
                  <c:v>90.91</c:v>
                </c:pt>
                <c:pt idx="4">
                  <c:v>90.91</c:v>
                </c:pt>
              </c:numCache>
            </c:numRef>
          </c:val>
          <c:extLst>
            <c:ext xmlns:c16="http://schemas.microsoft.com/office/drawing/2014/chart" uri="{C3380CC4-5D6E-409C-BE32-E72D297353CC}">
              <c16:uniqueId val="{00000000-38B1-4984-B6DE-88CB24351FC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38B1-4984-B6DE-88CB24351FC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64.52</c:v>
                </c:pt>
                <c:pt idx="1">
                  <c:v>61.27</c:v>
                </c:pt>
                <c:pt idx="2">
                  <c:v>71.73</c:v>
                </c:pt>
                <c:pt idx="3">
                  <c:v>72.78</c:v>
                </c:pt>
                <c:pt idx="4">
                  <c:v>63.87</c:v>
                </c:pt>
              </c:numCache>
            </c:numRef>
          </c:val>
          <c:extLst>
            <c:ext xmlns:c16="http://schemas.microsoft.com/office/drawing/2014/chart" uri="{C3380CC4-5D6E-409C-BE32-E72D297353CC}">
              <c16:uniqueId val="{00000000-94E7-417C-8104-B6C8940211D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94E7-417C-8104-B6C8940211D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43-445D-BC14-E827B2DA141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43-445D-BC14-E827B2DA141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97-4E23-B3B4-8CD78CA7576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97-4E23-B3B4-8CD78CA7576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FC-4C62-AAD0-B77910630D5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FC-4C62-AAD0-B77910630D5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2B-4655-BE70-9796FA8CA40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2B-4655-BE70-9796FA8CA40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989.59</c:v>
                </c:pt>
                <c:pt idx="1">
                  <c:v>890.12</c:v>
                </c:pt>
                <c:pt idx="2">
                  <c:v>786.7</c:v>
                </c:pt>
                <c:pt idx="3">
                  <c:v>712.81</c:v>
                </c:pt>
                <c:pt idx="4">
                  <c:v>687.81</c:v>
                </c:pt>
              </c:numCache>
            </c:numRef>
          </c:val>
          <c:extLst>
            <c:ext xmlns:c16="http://schemas.microsoft.com/office/drawing/2014/chart" uri="{C3380CC4-5D6E-409C-BE32-E72D297353CC}">
              <c16:uniqueId val="{00000000-29F5-4B5A-82D0-A9705CE9F78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29F5-4B5A-82D0-A9705CE9F78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28.76</c:v>
                </c:pt>
                <c:pt idx="1">
                  <c:v>31.97</c:v>
                </c:pt>
                <c:pt idx="2">
                  <c:v>31.84</c:v>
                </c:pt>
                <c:pt idx="3">
                  <c:v>34.42</c:v>
                </c:pt>
                <c:pt idx="4">
                  <c:v>35.6</c:v>
                </c:pt>
              </c:numCache>
            </c:numRef>
          </c:val>
          <c:extLst>
            <c:ext xmlns:c16="http://schemas.microsoft.com/office/drawing/2014/chart" uri="{C3380CC4-5D6E-409C-BE32-E72D297353CC}">
              <c16:uniqueId val="{00000000-396E-4C01-A09A-FB9E14B388A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396E-4C01-A09A-FB9E14B388A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484.44</c:v>
                </c:pt>
                <c:pt idx="1">
                  <c:v>443.15</c:v>
                </c:pt>
                <c:pt idx="2">
                  <c:v>450.32</c:v>
                </c:pt>
                <c:pt idx="3">
                  <c:v>416.56</c:v>
                </c:pt>
                <c:pt idx="4">
                  <c:v>402.82</c:v>
                </c:pt>
              </c:numCache>
            </c:numRef>
          </c:val>
          <c:extLst>
            <c:ext xmlns:c16="http://schemas.microsoft.com/office/drawing/2014/chart" uri="{C3380CC4-5D6E-409C-BE32-E72D297353CC}">
              <c16:uniqueId val="{00000000-033C-4943-A1B8-0E9DBC2CA72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033C-4943-A1B8-0E9DBC2CA72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7" t="str">
        <f>データ!H6</f>
        <v>鹿児島県　大和村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1414</v>
      </c>
      <c r="AM8" s="60"/>
      <c r="AN8" s="60"/>
      <c r="AO8" s="60"/>
      <c r="AP8" s="60"/>
      <c r="AQ8" s="60"/>
      <c r="AR8" s="60"/>
      <c r="AS8" s="60"/>
      <c r="AT8" s="36">
        <f>データ!$S$6</f>
        <v>88.26</v>
      </c>
      <c r="AU8" s="36"/>
      <c r="AV8" s="36"/>
      <c r="AW8" s="36"/>
      <c r="AX8" s="36"/>
      <c r="AY8" s="36"/>
      <c r="AZ8" s="36"/>
      <c r="BA8" s="36"/>
      <c r="BB8" s="36">
        <f>データ!$T$6</f>
        <v>16.02</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c r="A10" s="2"/>
      <c r="B10" s="36" t="str">
        <f>データ!$N$6</f>
        <v>-</v>
      </c>
      <c r="C10" s="36"/>
      <c r="D10" s="36"/>
      <c r="E10" s="36"/>
      <c r="F10" s="36"/>
      <c r="G10" s="36"/>
      <c r="H10" s="36"/>
      <c r="I10" s="36" t="str">
        <f>データ!$O$6</f>
        <v>該当数値なし</v>
      </c>
      <c r="J10" s="36"/>
      <c r="K10" s="36"/>
      <c r="L10" s="36"/>
      <c r="M10" s="36"/>
      <c r="N10" s="36"/>
      <c r="O10" s="36"/>
      <c r="P10" s="36">
        <f>データ!$P$6</f>
        <v>100</v>
      </c>
      <c r="Q10" s="36"/>
      <c r="R10" s="36"/>
      <c r="S10" s="36"/>
      <c r="T10" s="36"/>
      <c r="U10" s="36"/>
      <c r="V10" s="36"/>
      <c r="W10" s="60">
        <f>データ!$Q$6</f>
        <v>2540</v>
      </c>
      <c r="X10" s="60"/>
      <c r="Y10" s="60"/>
      <c r="Z10" s="60"/>
      <c r="AA10" s="60"/>
      <c r="AB10" s="60"/>
      <c r="AC10" s="60"/>
      <c r="AD10" s="2"/>
      <c r="AE10" s="2"/>
      <c r="AF10" s="2"/>
      <c r="AG10" s="2"/>
      <c r="AH10" s="2"/>
      <c r="AI10" s="2"/>
      <c r="AJ10" s="2"/>
      <c r="AK10" s="2"/>
      <c r="AL10" s="60">
        <f>データ!$U$6</f>
        <v>1397</v>
      </c>
      <c r="AM10" s="60"/>
      <c r="AN10" s="60"/>
      <c r="AO10" s="60"/>
      <c r="AP10" s="60"/>
      <c r="AQ10" s="60"/>
      <c r="AR10" s="60"/>
      <c r="AS10" s="60"/>
      <c r="AT10" s="36">
        <f>データ!$V$6</f>
        <v>6</v>
      </c>
      <c r="AU10" s="36"/>
      <c r="AV10" s="36"/>
      <c r="AW10" s="36"/>
      <c r="AX10" s="36"/>
      <c r="AY10" s="36"/>
      <c r="AZ10" s="36"/>
      <c r="BA10" s="36"/>
      <c r="BB10" s="36">
        <f>データ!$W$6</f>
        <v>232.83</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114</v>
      </c>
      <c r="BM16" s="38"/>
      <c r="BN16" s="38"/>
      <c r="BO16" s="38"/>
      <c r="BP16" s="38"/>
      <c r="BQ16" s="38"/>
      <c r="BR16" s="38"/>
      <c r="BS16" s="38"/>
      <c r="BT16" s="38"/>
      <c r="BU16" s="38"/>
      <c r="BV16" s="38"/>
      <c r="BW16" s="38"/>
      <c r="BX16" s="38"/>
      <c r="BY16" s="38"/>
      <c r="BZ16" s="3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115</v>
      </c>
      <c r="BM47" s="38"/>
      <c r="BN47" s="38"/>
      <c r="BO47" s="38"/>
      <c r="BP47" s="38"/>
      <c r="BQ47" s="38"/>
      <c r="BR47" s="38"/>
      <c r="BS47" s="38"/>
      <c r="BT47" s="38"/>
      <c r="BU47" s="38"/>
      <c r="BV47" s="38"/>
      <c r="BW47" s="38"/>
      <c r="BX47" s="38"/>
      <c r="BY47" s="38"/>
      <c r="BZ47" s="3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116</v>
      </c>
      <c r="BM66" s="38"/>
      <c r="BN66" s="38"/>
      <c r="BO66" s="38"/>
      <c r="BP66" s="38"/>
      <c r="BQ66" s="38"/>
      <c r="BR66" s="38"/>
      <c r="BS66" s="38"/>
      <c r="BT66" s="38"/>
      <c r="BU66" s="38"/>
      <c r="BV66" s="38"/>
      <c r="BW66" s="38"/>
      <c r="BX66" s="38"/>
      <c r="BY66" s="38"/>
      <c r="BZ66" s="3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43</v>
      </c>
      <c r="N85" s="13" t="s">
        <v>41</v>
      </c>
      <c r="O85" s="13" t="str">
        <f>データ!EN6</f>
        <v>【0.52】</v>
      </c>
    </row>
  </sheetData>
  <sheetProtection algorithmName="SHA-512" hashValue="PXvOpohlmw837qawaGIhRiRczq9Nfx0cOc1VWlZQna7eJAKv9AQIoAi9fUl/4sAHHAI3Tdo6zz58FHYIGmzjPg==" saltValue="adWe4+toylZZLt8Wr3z+S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46</v>
      </c>
      <c r="B3" s="16" t="s">
        <v>47</v>
      </c>
      <c r="C3" s="16" t="s">
        <v>48</v>
      </c>
      <c r="D3" s="16" t="s">
        <v>49</v>
      </c>
      <c r="E3" s="16" t="s">
        <v>50</v>
      </c>
      <c r="F3" s="16" t="s">
        <v>51</v>
      </c>
      <c r="G3" s="16" t="s">
        <v>52</v>
      </c>
      <c r="H3" s="72" t="s">
        <v>53</v>
      </c>
      <c r="I3" s="73"/>
      <c r="J3" s="73"/>
      <c r="K3" s="73"/>
      <c r="L3" s="73"/>
      <c r="M3" s="73"/>
      <c r="N3" s="73"/>
      <c r="O3" s="73"/>
      <c r="P3" s="73"/>
      <c r="Q3" s="73"/>
      <c r="R3" s="73"/>
      <c r="S3" s="73"/>
      <c r="T3" s="73"/>
      <c r="U3" s="73"/>
      <c r="V3" s="73"/>
      <c r="W3" s="74"/>
      <c r="X3" s="78" t="s">
        <v>54</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27</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c r="A6" s="15" t="s">
        <v>95</v>
      </c>
      <c r="B6" s="20">
        <f>B7</f>
        <v>2022</v>
      </c>
      <c r="C6" s="20">
        <f t="shared" ref="C6:W6" si="3">C7</f>
        <v>465232</v>
      </c>
      <c r="D6" s="20">
        <f t="shared" si="3"/>
        <v>47</v>
      </c>
      <c r="E6" s="20">
        <f t="shared" si="3"/>
        <v>1</v>
      </c>
      <c r="F6" s="20">
        <f t="shared" si="3"/>
        <v>0</v>
      </c>
      <c r="G6" s="20">
        <f t="shared" si="3"/>
        <v>0</v>
      </c>
      <c r="H6" s="20" t="str">
        <f t="shared" si="3"/>
        <v>鹿児島県　大和村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2540</v>
      </c>
      <c r="R6" s="21">
        <f t="shared" si="3"/>
        <v>1414</v>
      </c>
      <c r="S6" s="21">
        <f t="shared" si="3"/>
        <v>88.26</v>
      </c>
      <c r="T6" s="21">
        <f t="shared" si="3"/>
        <v>16.02</v>
      </c>
      <c r="U6" s="21">
        <f t="shared" si="3"/>
        <v>1397</v>
      </c>
      <c r="V6" s="21">
        <f t="shared" si="3"/>
        <v>6</v>
      </c>
      <c r="W6" s="21">
        <f t="shared" si="3"/>
        <v>232.83</v>
      </c>
      <c r="X6" s="22">
        <f>IF(X7="",NA(),X7)</f>
        <v>64.52</v>
      </c>
      <c r="Y6" s="22">
        <f t="shared" ref="Y6:AG6" si="4">IF(Y7="",NA(),Y7)</f>
        <v>61.27</v>
      </c>
      <c r="Z6" s="22">
        <f t="shared" si="4"/>
        <v>71.73</v>
      </c>
      <c r="AA6" s="22">
        <f t="shared" si="4"/>
        <v>72.78</v>
      </c>
      <c r="AB6" s="22">
        <f t="shared" si="4"/>
        <v>63.87</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989.59</v>
      </c>
      <c r="BF6" s="22">
        <f t="shared" ref="BF6:BN6" si="7">IF(BF7="",NA(),BF7)</f>
        <v>890.12</v>
      </c>
      <c r="BG6" s="22">
        <f t="shared" si="7"/>
        <v>786.7</v>
      </c>
      <c r="BH6" s="22">
        <f t="shared" si="7"/>
        <v>712.81</v>
      </c>
      <c r="BI6" s="22">
        <f t="shared" si="7"/>
        <v>687.81</v>
      </c>
      <c r="BJ6" s="22">
        <f t="shared" si="7"/>
        <v>1274.21</v>
      </c>
      <c r="BK6" s="22">
        <f t="shared" si="7"/>
        <v>1183.92</v>
      </c>
      <c r="BL6" s="22">
        <f t="shared" si="7"/>
        <v>1128.72</v>
      </c>
      <c r="BM6" s="22">
        <f t="shared" si="7"/>
        <v>1125.25</v>
      </c>
      <c r="BN6" s="22">
        <f t="shared" si="7"/>
        <v>1157.05</v>
      </c>
      <c r="BO6" s="21" t="str">
        <f>IF(BO7="","",IF(BO7="-","【-】","【"&amp;SUBSTITUTE(TEXT(BO7,"#,##0.00"),"-","△")&amp;"】"))</f>
        <v>【982.48】</v>
      </c>
      <c r="BP6" s="22">
        <f>IF(BP7="",NA(),BP7)</f>
        <v>28.76</v>
      </c>
      <c r="BQ6" s="22">
        <f t="shared" ref="BQ6:BY6" si="8">IF(BQ7="",NA(),BQ7)</f>
        <v>31.97</v>
      </c>
      <c r="BR6" s="22">
        <f t="shared" si="8"/>
        <v>31.84</v>
      </c>
      <c r="BS6" s="22">
        <f t="shared" si="8"/>
        <v>34.42</v>
      </c>
      <c r="BT6" s="22">
        <f t="shared" si="8"/>
        <v>35.6</v>
      </c>
      <c r="BU6" s="22">
        <f t="shared" si="8"/>
        <v>41.25</v>
      </c>
      <c r="BV6" s="22">
        <f t="shared" si="8"/>
        <v>42.5</v>
      </c>
      <c r="BW6" s="22">
        <f t="shared" si="8"/>
        <v>41.84</v>
      </c>
      <c r="BX6" s="22">
        <f t="shared" si="8"/>
        <v>41.44</v>
      </c>
      <c r="BY6" s="22">
        <f t="shared" si="8"/>
        <v>37.65</v>
      </c>
      <c r="BZ6" s="21" t="str">
        <f>IF(BZ7="","",IF(BZ7="-","【-】","【"&amp;SUBSTITUTE(TEXT(BZ7,"#,##0.00"),"-","△")&amp;"】"))</f>
        <v>【50.61】</v>
      </c>
      <c r="CA6" s="22">
        <f>IF(CA7="",NA(),CA7)</f>
        <v>484.44</v>
      </c>
      <c r="CB6" s="22">
        <f t="shared" ref="CB6:CJ6" si="9">IF(CB7="",NA(),CB7)</f>
        <v>443.15</v>
      </c>
      <c r="CC6" s="22">
        <f t="shared" si="9"/>
        <v>450.32</v>
      </c>
      <c r="CD6" s="22">
        <f t="shared" si="9"/>
        <v>416.56</v>
      </c>
      <c r="CE6" s="22">
        <f t="shared" si="9"/>
        <v>402.82</v>
      </c>
      <c r="CF6" s="22">
        <f t="shared" si="9"/>
        <v>383.25</v>
      </c>
      <c r="CG6" s="22">
        <f t="shared" si="9"/>
        <v>377.72</v>
      </c>
      <c r="CH6" s="22">
        <f t="shared" si="9"/>
        <v>390.47</v>
      </c>
      <c r="CI6" s="22">
        <f t="shared" si="9"/>
        <v>403.61</v>
      </c>
      <c r="CJ6" s="22">
        <f t="shared" si="9"/>
        <v>442.82</v>
      </c>
      <c r="CK6" s="21" t="str">
        <f>IF(CK7="","",IF(CK7="-","【-】","【"&amp;SUBSTITUTE(TEXT(CK7,"#,##0.00"),"-","△")&amp;"】"))</f>
        <v>【320.83】</v>
      </c>
      <c r="CL6" s="22">
        <f>IF(CL7="",NA(),CL7)</f>
        <v>41.67</v>
      </c>
      <c r="CM6" s="22">
        <f t="shared" ref="CM6:CU6" si="10">IF(CM7="",NA(),CM7)</f>
        <v>40.28</v>
      </c>
      <c r="CN6" s="22">
        <f t="shared" si="10"/>
        <v>40.06</v>
      </c>
      <c r="CO6" s="22">
        <f t="shared" si="10"/>
        <v>40.18</v>
      </c>
      <c r="CP6" s="22">
        <f t="shared" si="10"/>
        <v>39.79</v>
      </c>
      <c r="CQ6" s="22">
        <f t="shared" si="10"/>
        <v>48.26</v>
      </c>
      <c r="CR6" s="22">
        <f t="shared" si="10"/>
        <v>48.01</v>
      </c>
      <c r="CS6" s="22">
        <f t="shared" si="10"/>
        <v>49.08</v>
      </c>
      <c r="CT6" s="22">
        <f t="shared" si="10"/>
        <v>51.46</v>
      </c>
      <c r="CU6" s="22">
        <f t="shared" si="10"/>
        <v>51.84</v>
      </c>
      <c r="CV6" s="21" t="str">
        <f>IF(CV7="","",IF(CV7="-","【-】","【"&amp;SUBSTITUTE(TEXT(CV7,"#,##0.00"),"-","△")&amp;"】"))</f>
        <v>【56.15】</v>
      </c>
      <c r="CW6" s="22">
        <f>IF(CW7="",NA(),CW7)</f>
        <v>90.91</v>
      </c>
      <c r="CX6" s="22">
        <f t="shared" ref="CX6:DF6" si="11">IF(CX7="",NA(),CX7)</f>
        <v>90.91</v>
      </c>
      <c r="CY6" s="22">
        <f t="shared" si="11"/>
        <v>90.91</v>
      </c>
      <c r="CZ6" s="22">
        <f t="shared" si="11"/>
        <v>90.91</v>
      </c>
      <c r="DA6" s="22">
        <f t="shared" si="11"/>
        <v>90.91</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2">
        <f t="shared" si="14"/>
        <v>0.32</v>
      </c>
      <c r="EI6" s="22">
        <f t="shared" si="14"/>
        <v>0.62</v>
      </c>
      <c r="EJ6" s="22">
        <f t="shared" si="14"/>
        <v>0.39</v>
      </c>
      <c r="EK6" s="22">
        <f t="shared" si="14"/>
        <v>0.61</v>
      </c>
      <c r="EL6" s="22">
        <f t="shared" si="14"/>
        <v>0.4</v>
      </c>
      <c r="EM6" s="22">
        <f t="shared" si="14"/>
        <v>0.59</v>
      </c>
      <c r="EN6" s="21" t="str">
        <f>IF(EN7="","",IF(EN7="-","【-】","【"&amp;SUBSTITUTE(TEXT(EN7,"#,##0.00"),"-","△")&amp;"】"))</f>
        <v>【0.52】</v>
      </c>
    </row>
    <row r="7" spans="1:144" s="23" customFormat="1">
      <c r="A7" s="15"/>
      <c r="B7" s="24">
        <v>2022</v>
      </c>
      <c r="C7" s="24">
        <v>465232</v>
      </c>
      <c r="D7" s="24">
        <v>47</v>
      </c>
      <c r="E7" s="24">
        <v>1</v>
      </c>
      <c r="F7" s="24">
        <v>0</v>
      </c>
      <c r="G7" s="24">
        <v>0</v>
      </c>
      <c r="H7" s="24" t="s">
        <v>96</v>
      </c>
      <c r="I7" s="24" t="s">
        <v>97</v>
      </c>
      <c r="J7" s="24" t="s">
        <v>98</v>
      </c>
      <c r="K7" s="24" t="s">
        <v>99</v>
      </c>
      <c r="L7" s="24" t="s">
        <v>100</v>
      </c>
      <c r="M7" s="24" t="s">
        <v>101</v>
      </c>
      <c r="N7" s="25" t="s">
        <v>102</v>
      </c>
      <c r="O7" s="25" t="s">
        <v>103</v>
      </c>
      <c r="P7" s="25">
        <v>100</v>
      </c>
      <c r="Q7" s="25">
        <v>2540</v>
      </c>
      <c r="R7" s="25">
        <v>1414</v>
      </c>
      <c r="S7" s="25">
        <v>88.26</v>
      </c>
      <c r="T7" s="25">
        <v>16.02</v>
      </c>
      <c r="U7" s="25">
        <v>1397</v>
      </c>
      <c r="V7" s="25">
        <v>6</v>
      </c>
      <c r="W7" s="25">
        <v>232.83</v>
      </c>
      <c r="X7" s="25">
        <v>64.52</v>
      </c>
      <c r="Y7" s="25">
        <v>61.27</v>
      </c>
      <c r="Z7" s="25">
        <v>71.73</v>
      </c>
      <c r="AA7" s="25">
        <v>72.78</v>
      </c>
      <c r="AB7" s="25">
        <v>63.87</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989.59</v>
      </c>
      <c r="BF7" s="25">
        <v>890.12</v>
      </c>
      <c r="BG7" s="25">
        <v>786.7</v>
      </c>
      <c r="BH7" s="25">
        <v>712.81</v>
      </c>
      <c r="BI7" s="25">
        <v>687.81</v>
      </c>
      <c r="BJ7" s="25">
        <v>1274.21</v>
      </c>
      <c r="BK7" s="25">
        <v>1183.92</v>
      </c>
      <c r="BL7" s="25">
        <v>1128.72</v>
      </c>
      <c r="BM7" s="25">
        <v>1125.25</v>
      </c>
      <c r="BN7" s="25">
        <v>1157.05</v>
      </c>
      <c r="BO7" s="25">
        <v>982.48</v>
      </c>
      <c r="BP7" s="25">
        <v>28.76</v>
      </c>
      <c r="BQ7" s="25">
        <v>31.97</v>
      </c>
      <c r="BR7" s="25">
        <v>31.84</v>
      </c>
      <c r="BS7" s="25">
        <v>34.42</v>
      </c>
      <c r="BT7" s="25">
        <v>35.6</v>
      </c>
      <c r="BU7" s="25">
        <v>41.25</v>
      </c>
      <c r="BV7" s="25">
        <v>42.5</v>
      </c>
      <c r="BW7" s="25">
        <v>41.84</v>
      </c>
      <c r="BX7" s="25">
        <v>41.44</v>
      </c>
      <c r="BY7" s="25">
        <v>37.65</v>
      </c>
      <c r="BZ7" s="25">
        <v>50.61</v>
      </c>
      <c r="CA7" s="25">
        <v>484.44</v>
      </c>
      <c r="CB7" s="25">
        <v>443.15</v>
      </c>
      <c r="CC7" s="25">
        <v>450.32</v>
      </c>
      <c r="CD7" s="25">
        <v>416.56</v>
      </c>
      <c r="CE7" s="25">
        <v>402.82</v>
      </c>
      <c r="CF7" s="25">
        <v>383.25</v>
      </c>
      <c r="CG7" s="25">
        <v>377.72</v>
      </c>
      <c r="CH7" s="25">
        <v>390.47</v>
      </c>
      <c r="CI7" s="25">
        <v>403.61</v>
      </c>
      <c r="CJ7" s="25">
        <v>442.82</v>
      </c>
      <c r="CK7" s="25">
        <v>320.83</v>
      </c>
      <c r="CL7" s="25">
        <v>41.67</v>
      </c>
      <c r="CM7" s="25">
        <v>40.28</v>
      </c>
      <c r="CN7" s="25">
        <v>40.06</v>
      </c>
      <c r="CO7" s="25">
        <v>40.18</v>
      </c>
      <c r="CP7" s="25">
        <v>39.79</v>
      </c>
      <c r="CQ7" s="25">
        <v>48.26</v>
      </c>
      <c r="CR7" s="25">
        <v>48.01</v>
      </c>
      <c r="CS7" s="25">
        <v>49.08</v>
      </c>
      <c r="CT7" s="25">
        <v>51.46</v>
      </c>
      <c r="CU7" s="25">
        <v>51.84</v>
      </c>
      <c r="CV7" s="25">
        <v>56.15</v>
      </c>
      <c r="CW7" s="25">
        <v>90.91</v>
      </c>
      <c r="CX7" s="25">
        <v>90.91</v>
      </c>
      <c r="CY7" s="25">
        <v>90.91</v>
      </c>
      <c r="CZ7" s="25">
        <v>90.91</v>
      </c>
      <c r="DA7" s="25">
        <v>90.91</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0.32</v>
      </c>
      <c r="EI7" s="25">
        <v>0.62</v>
      </c>
      <c r="EJ7" s="25">
        <v>0.39</v>
      </c>
      <c r="EK7" s="25">
        <v>0.61</v>
      </c>
      <c r="EL7" s="25">
        <v>0.4</v>
      </c>
      <c r="EM7" s="25">
        <v>0.59</v>
      </c>
      <c r="EN7" s="25">
        <v>0.52</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47</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c r="B11">
        <v>4</v>
      </c>
      <c r="C11">
        <v>3</v>
      </c>
      <c r="D11">
        <v>2</v>
      </c>
      <c r="E11">
        <v>1</v>
      </c>
      <c r="F11">
        <v>0</v>
      </c>
      <c r="G11" t="s">
        <v>109</v>
      </c>
    </row>
    <row r="12" spans="1:144">
      <c r="B12">
        <v>1</v>
      </c>
      <c r="C12">
        <v>1</v>
      </c>
      <c r="D12">
        <v>2</v>
      </c>
      <c r="E12">
        <v>3</v>
      </c>
      <c r="F12">
        <v>4</v>
      </c>
      <c r="G12" t="s">
        <v>110</v>
      </c>
    </row>
    <row r="13" spans="1:144">
      <c r="B13" t="s">
        <v>111</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2024-01-17T07:06:06Z</cp:lastPrinted>
  <dcterms:created xsi:type="dcterms:W3CDTF">2023-12-05T01:07:57Z</dcterms:created>
  <dcterms:modified xsi:type="dcterms:W3CDTF">2024-02-27T00:55:11Z</dcterms:modified>
  <cp:category/>
</cp:coreProperties>
</file>