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32_屋久島町\"/>
    </mc:Choice>
  </mc:AlternateContent>
  <workbookProtection workbookAlgorithmName="SHA-512" workbookHashValue="uBXQYBADulJ4pqZc8wg9N+HTWo7H7qKQgXzs6HoA9/2hmX6jfRN1Vc391c+0v0i+itsDQ6tpP7BTSCTsjXiYdQ==" workbookSaltValue="OO7gLYML6GpqQ4eFuhyiVQ==" workbookSpinCount="100000" lockStructure="1"/>
  <bookViews>
    <workbookView xWindow="0" yWindow="0" windowWidth="28800" windowHeight="12465"/>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AT8" i="4" s="1"/>
  <c r="R6" i="5"/>
  <c r="AL8" i="4" s="1"/>
  <c r="Q6" i="5"/>
  <c r="W10" i="4" s="1"/>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L10" i="4"/>
  <c r="P10" i="4"/>
  <c r="I10" i="4"/>
  <c r="AD8" i="4"/>
  <c r="W8" i="4"/>
  <c r="P8" i="4"/>
  <c r="I8" i="4"/>
  <c r="B8" i="4"/>
  <c r="B6" i="4"/>
</calcChain>
</file>

<file path=xl/sharedStrings.xml><?xml version="1.0" encoding="utf-8"?>
<sst xmlns="http://schemas.openxmlformats.org/spreadsheetml/2006/main" count="233" uniqueCount="116">
  <si>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</si>
  <si>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</si>
  <si>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</si>
  <si>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</si>
  <si>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</si>
  <si>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</si>
  <si>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</si>
  <si>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</si>
  <si>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</si>
  <si>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</si>
  <si>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</si>
  <si>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</si>
  <si>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</si>
  <si>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</si>
  <si>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</si>
  <si>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</si>
  <si>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</si>
  <si>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</si>
  <si>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</si>
  <si>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</si>
  <si>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</si>
  <si>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</si>
  <si>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</si>
  <si>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</si>
  <si>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</si>
  <si>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</si>
  <si>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</si>
  <si>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</si>
  <si>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</si>
  <si>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</si>
  <si>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</si>
  <si>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</si>
  <si>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</si>
  <si>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</si>
  <si>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</si>
  <si>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</si>
  <si>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</si>
  <si>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</si>
  <si>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</si>
  <si>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</si>
  <si>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</si>
  <si>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</si>
  <si>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</si>
  <si>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</si>
  <si>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</si>
  <si>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</si>
  <si>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</si>
  <si>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</si>
  <si>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</si>
  <si>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</si>
  <si>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</si>
  <si>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</si>
  <si>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</si>
  <si>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</si>
  <si>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</si>
  <si>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</si>
  <si>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</si>
  <si>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</si>
  <si>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</si>
  <si>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</si>
  <si>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</si>
  <si>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</si>
  <si>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</si>
  <si>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</si>
  <si>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</si>
  <si>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</si>
  <si>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</si>
  <si>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</si>
  <si>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</si>
  <si>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</si>
  <si>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</si>
  <si>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</si>
  <si>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</si>
  <si>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</si>
  <si>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</si>
  <si>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</si>
  <si>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</si>
  <si>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</si>
  <si>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</si>
  <si>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</si>
  <si>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</si>
  <si>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</si>
  <si>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</si>
  <si>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</si>
  <si>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</si>
  <si>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</si>
  <si>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</si>
  <si>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</si>
  <si>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</si>
  <si>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</si>
  <si>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</si>
  <si>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</si>
  <si>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</si>
  <si>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</si>
  <si>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</si>
  <si>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</si>
  <si>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</si>
  <si>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</si>
  <si>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</si>
  <si>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</si>
  <si>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</si>
  <si>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</si>
  <si>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</si>
  <si>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</si>
  <si>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</si>
  <si>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</si>
  <si>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</si>
  <si>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</si>
  <si>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</si>
  <si>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</si>
  <si>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</si>
  <si>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</si>
  <si>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</si>
  <si>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令和２年度から屋久島地区が法適用して上水道事業となったことから、簡易水道給水区域は属島の口永良部島本村地区のみである。
　①収益的収支比率については、総収益の約３倍の額となる企業債繰上償還を行ったことから著しく低い比率となっている。給水人口が非常に少なく、今後においても費用を賄うだけの給水収益は見込めず、一般会計からの繰入金に依存した経営となっている。
　④企業債残高対給水収益比率は、類似団体平均値と比較しても非常に高い状況だが、これは、令和元年度から２年度にかけて施設整備したことにより、企業債残高が増加したためである。なお、給水人口が少ないため、料金改定をしたとしても比率の大幅な改善は見込めない。
　⑤令和元年度から２年度にかけて施設整備した際の企業債元金償還額の増のほか、令和４年度は水道施設台帳整備費（総費用の約30％）の皆増により、⑥のとおり給水原価が大幅に増加したことから、料金回収率は著しく低下した。
　⑦施設利用率は、類似団体平均よりも高い水準にあり、施設規模は適切と言える。
　⑧施設整備したばかりということもあって、有収率は類似団体平均よりも高い水準にあり、効率的な稼働状況にあると言える。</t>
    <rPh sb="14" eb="17">
      <t>ホウテキヨウ</t>
    </rPh>
    <rPh sb="81" eb="82">
      <t>ヤク</t>
    </rPh>
    <rPh sb="83" eb="84">
      <t>バイ</t>
    </rPh>
    <rPh sb="85" eb="86">
      <t>ガク</t>
    </rPh>
    <rPh sb="89" eb="92">
      <t>キギョウサイ</t>
    </rPh>
    <rPh sb="92" eb="96">
      <t>クリアゲショウカン</t>
    </rPh>
    <rPh sb="97" eb="98">
      <t>オコナ</t>
    </rPh>
    <rPh sb="104" eb="105">
      <t>イチジル</t>
    </rPh>
    <rPh sb="107" eb="108">
      <t>ヒク</t>
    </rPh>
    <rPh sb="130" eb="132">
      <t>コンゴ</t>
    </rPh>
    <rPh sb="293" eb="295">
      <t>オオハバ</t>
    </rPh>
    <rPh sb="337" eb="338">
      <t>ガク</t>
    </rPh>
    <rPh sb="339" eb="340">
      <t>ゾウ</t>
    </rPh>
    <rPh sb="344" eb="346">
      <t>レイワ</t>
    </rPh>
    <rPh sb="347" eb="349">
      <t>ネンド</t>
    </rPh>
    <rPh sb="350" eb="352">
      <t>スイドウ</t>
    </rPh>
    <rPh sb="352" eb="354">
      <t>シセツ</t>
    </rPh>
    <rPh sb="354" eb="356">
      <t>ダイチョウ</t>
    </rPh>
    <rPh sb="356" eb="358">
      <t>セイビ</t>
    </rPh>
    <rPh sb="358" eb="359">
      <t>ヒ</t>
    </rPh>
    <rPh sb="360" eb="363">
      <t>ソウヒヨウ</t>
    </rPh>
    <rPh sb="364" eb="365">
      <t>ヤク</t>
    </rPh>
    <rPh sb="370" eb="371">
      <t>ミナ</t>
    </rPh>
    <rPh sb="371" eb="372">
      <t>ゾウ</t>
    </rPh>
    <phoneticPr fontId="4"/>
  </si>
  <si>
    <t>　令和元年度から２年度において施設整備を実施したところであり、当面の間、管路更新の計画はないが、適切な維持管理に努めていく。</t>
    <phoneticPr fontId="4"/>
  </si>
  <si>
    <t>　屋久島地区が上水道事業として地方公営企業法全部適用したことから、本町簡易水道事業は口永良部島地区単独となって３年目となったが、令和４年度は適切な施設管理のため水道台帳を整備したところである。
　今後も経営戦略の基で、適切な施設の維持管理と水質管理の徹底等、町民の皆様へ安心・安全な飲料用水を供給することはもとより、上水道事業と併せた財政計画に着目し、料金収入の確保と経費縮減、企業債も含めて世代間負担の公平性に配慮しつつ、持続可能な経営視点をもった運営に努めていく。</t>
    <rPh sb="70" eb="72">
      <t>テキセツ</t>
    </rPh>
    <rPh sb="73" eb="75">
      <t>シセツ</t>
    </rPh>
    <rPh sb="75" eb="77">
      <t>カンリ</t>
    </rPh>
    <rPh sb="80" eb="82">
      <t>スイドウ</t>
    </rPh>
    <rPh sb="82" eb="84">
      <t>ダイチョウ</t>
    </rPh>
    <rPh sb="85" eb="87">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</si>
</sst>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1.35</c:v>
                </c:pt>
                <c:pt idx="2">
                  <c:v>27.61</c:v>
                </c:pt>
                <c:pt idx="3" formatCode="#,##0.00;&quot;△&quot;#,##0.00">
                  <c:v>0</c:v>
                </c:pt>
                <c:pt idx="4" formatCode="#,##0.00;&quot;△&quot;#,##0.00">
                  <c:v>0</c:v>
                </c:pt>
              </c:numCache>
            </c:numRef>
          </c:val>
          <c:extLst>
            <c:ext xmlns:c16="http://schemas.microsoft.com/office/drawing/2014/chart" uri="{C3380CC4-5D6E-409C-BE32-E72D297353CC}">
              <c16:uniqueId val="{00000000-26EF-4E68-B04C-4947D9BDDEB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0.31</c:v>
                </c:pt>
                <c:pt idx="1">
                  <c:v>0.42</c:v>
                </c:pt>
                <c:pt idx="2">
                  <c:v>0.61</c:v>
                </c:pt>
                <c:pt idx="3">
                  <c:v>0.4</c:v>
                </c:pt>
                <c:pt idx="4">
                  <c:v>0.59</c:v>
                </c:pt>
              </c:numCache>
            </c:numRef>
          </c:val>
          <c:smooth val="0"/>
          <c:extLst>
            <c:ext xmlns:c16="http://schemas.microsoft.com/office/drawing/2014/chart" uri="{C3380CC4-5D6E-409C-BE32-E72D297353CC}">
              <c16:uniqueId val="{00000001-26EF-4E68-B04C-4947D9BDDEB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82.14</c:v>
                </c:pt>
                <c:pt idx="1">
                  <c:v>81.91</c:v>
                </c:pt>
                <c:pt idx="2">
                  <c:v>51.1</c:v>
                </c:pt>
                <c:pt idx="3">
                  <c:v>64.37</c:v>
                </c:pt>
                <c:pt idx="4">
                  <c:v>58.69</c:v>
                </c:pt>
              </c:numCache>
            </c:numRef>
          </c:val>
          <c:extLst>
            <c:ext xmlns:c16="http://schemas.microsoft.com/office/drawing/2014/chart" uri="{C3380CC4-5D6E-409C-BE32-E72D297353CC}">
              <c16:uniqueId val="{00000000-2600-48CC-B9AC-A7217E715FD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59.59</c:v>
                </c:pt>
                <c:pt idx="1">
                  <c:v>58.56</c:v>
                </c:pt>
                <c:pt idx="2">
                  <c:v>49.08</c:v>
                </c:pt>
                <c:pt idx="3">
                  <c:v>51.46</c:v>
                </c:pt>
                <c:pt idx="4">
                  <c:v>51.84</c:v>
                </c:pt>
              </c:numCache>
            </c:numRef>
          </c:val>
          <c:smooth val="0"/>
          <c:extLst>
            <c:ext xmlns:c16="http://schemas.microsoft.com/office/drawing/2014/chart" uri="{C3380CC4-5D6E-409C-BE32-E72D297353CC}">
              <c16:uniqueId val="{00000001-2600-48CC-B9AC-A7217E715FD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68.84</c:v>
                </c:pt>
                <c:pt idx="1">
                  <c:v>64.69</c:v>
                </c:pt>
                <c:pt idx="2">
                  <c:v>88.09</c:v>
                </c:pt>
                <c:pt idx="3">
                  <c:v>88.64</c:v>
                </c:pt>
                <c:pt idx="4">
                  <c:v>87.54</c:v>
                </c:pt>
              </c:numCache>
            </c:numRef>
          </c:val>
          <c:extLst>
            <c:ext xmlns:c16="http://schemas.microsoft.com/office/drawing/2014/chart" uri="{C3380CC4-5D6E-409C-BE32-E72D297353CC}">
              <c16:uniqueId val="{00000000-9134-4D3E-8127-561F36D2E1B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74.19</c:v>
                </c:pt>
                <c:pt idx="1">
                  <c:v>73.680000000000007</c:v>
                </c:pt>
                <c:pt idx="2">
                  <c:v>71.27</c:v>
                </c:pt>
                <c:pt idx="3">
                  <c:v>68.58</c:v>
                </c:pt>
                <c:pt idx="4">
                  <c:v>67.94</c:v>
                </c:pt>
              </c:numCache>
            </c:numRef>
          </c:val>
          <c:smooth val="0"/>
          <c:extLst>
            <c:ext xmlns:c16="http://schemas.microsoft.com/office/drawing/2014/chart" uri="{C3380CC4-5D6E-409C-BE32-E72D297353CC}">
              <c16:uniqueId val="{00000001-9134-4D3E-8127-561F36D2E1B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70.89</c:v>
                </c:pt>
                <c:pt idx="1">
                  <c:v>62.01</c:v>
                </c:pt>
                <c:pt idx="2">
                  <c:v>101.56</c:v>
                </c:pt>
                <c:pt idx="3">
                  <c:v>239.26</c:v>
                </c:pt>
                <c:pt idx="4">
                  <c:v>21.46</c:v>
                </c:pt>
              </c:numCache>
            </c:numRef>
          </c:val>
          <c:extLst>
            <c:ext xmlns:c16="http://schemas.microsoft.com/office/drawing/2014/chart" uri="{C3380CC4-5D6E-409C-BE32-E72D297353CC}">
              <c16:uniqueId val="{00000000-ED3C-49E3-B660-1393F69F474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c:v>
                </c:pt>
                <c:pt idx="1">
                  <c:v>73.42</c:v>
                </c:pt>
                <c:pt idx="2">
                  <c:v>73.22</c:v>
                </c:pt>
                <c:pt idx="3">
                  <c:v>69.05</c:v>
                </c:pt>
                <c:pt idx="4">
                  <c:v>67.02</c:v>
                </c:pt>
              </c:numCache>
            </c:numRef>
          </c:val>
          <c:smooth val="0"/>
          <c:extLst>
            <c:ext xmlns:c16="http://schemas.microsoft.com/office/drawing/2014/chart" uri="{C3380CC4-5D6E-409C-BE32-E72D297353CC}">
              <c16:uniqueId val="{00000001-ED3C-49E3-B660-1393F69F474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94-4641-A2A0-CF0E971C5AA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94-4641-A2A0-CF0E971C5AA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A7-45B2-A765-66636F30032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A7-45B2-A765-66636F30032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B6-49DD-91BD-A4258A790C2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B6-49DD-91BD-A4258A790C2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AD-4F49-A83F-A5B0CDFF1E5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AD-4F49-A83F-A5B0CDFF1E5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927.38</c:v>
                </c:pt>
                <c:pt idx="1">
                  <c:v>1000.95</c:v>
                </c:pt>
                <c:pt idx="2">
                  <c:v>15959.76</c:v>
                </c:pt>
                <c:pt idx="3">
                  <c:v>13349.71</c:v>
                </c:pt>
                <c:pt idx="4">
                  <c:v>12344.93</c:v>
                </c:pt>
              </c:numCache>
            </c:numRef>
          </c:val>
          <c:extLst>
            <c:ext xmlns:c16="http://schemas.microsoft.com/office/drawing/2014/chart" uri="{C3380CC4-5D6E-409C-BE32-E72D297353CC}">
              <c16:uniqueId val="{00000000-35BD-45DC-B3DE-C6682E09781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995.48</c:v>
                </c:pt>
                <c:pt idx="1">
                  <c:v>982.31</c:v>
                </c:pt>
                <c:pt idx="2">
                  <c:v>1128.72</c:v>
                </c:pt>
                <c:pt idx="3">
                  <c:v>1125.25</c:v>
                </c:pt>
                <c:pt idx="4">
                  <c:v>1157.05</c:v>
                </c:pt>
              </c:numCache>
            </c:numRef>
          </c:val>
          <c:smooth val="0"/>
          <c:extLst>
            <c:ext xmlns:c16="http://schemas.microsoft.com/office/drawing/2014/chart" uri="{C3380CC4-5D6E-409C-BE32-E72D297353CC}">
              <c16:uniqueId val="{00000001-35BD-45DC-B3DE-C6682E09781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60.3</c:v>
                </c:pt>
                <c:pt idx="1">
                  <c:v>53.17</c:v>
                </c:pt>
                <c:pt idx="2">
                  <c:v>60.09</c:v>
                </c:pt>
                <c:pt idx="3">
                  <c:v>30.54</c:v>
                </c:pt>
                <c:pt idx="4">
                  <c:v>10.24</c:v>
                </c:pt>
              </c:numCache>
            </c:numRef>
          </c:val>
          <c:extLst>
            <c:ext xmlns:c16="http://schemas.microsoft.com/office/drawing/2014/chart" uri="{C3380CC4-5D6E-409C-BE32-E72D297353CC}">
              <c16:uniqueId val="{00000000-E88C-4348-B26B-534C4EE7180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55.46</c:v>
                </c:pt>
                <c:pt idx="1">
                  <c:v>53.77</c:v>
                </c:pt>
                <c:pt idx="2">
                  <c:v>41.84</c:v>
                </c:pt>
                <c:pt idx="3">
                  <c:v>41.44</c:v>
                </c:pt>
                <c:pt idx="4">
                  <c:v>37.65</c:v>
                </c:pt>
              </c:numCache>
            </c:numRef>
          </c:val>
          <c:smooth val="0"/>
          <c:extLst>
            <c:ext xmlns:c16="http://schemas.microsoft.com/office/drawing/2014/chart" uri="{C3380CC4-5D6E-409C-BE32-E72D297353CC}">
              <c16:uniqueId val="{00000001-E88C-4348-B26B-534C4EE7180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240.95</c:v>
                </c:pt>
                <c:pt idx="1">
                  <c:v>280.20999999999998</c:v>
                </c:pt>
                <c:pt idx="2">
                  <c:v>332.95</c:v>
                </c:pt>
                <c:pt idx="3">
                  <c:v>623.29</c:v>
                </c:pt>
                <c:pt idx="4">
                  <c:v>1902.79</c:v>
                </c:pt>
              </c:numCache>
            </c:numRef>
          </c:val>
          <c:extLst>
            <c:ext xmlns:c16="http://schemas.microsoft.com/office/drawing/2014/chart" uri="{C3380CC4-5D6E-409C-BE32-E72D297353CC}">
              <c16:uniqueId val="{00000000-92FC-48FE-91A4-718F93CB863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299.77999999999997</c:v>
                </c:pt>
                <c:pt idx="1">
                  <c:v>305.38</c:v>
                </c:pt>
                <c:pt idx="2">
                  <c:v>390.47</c:v>
                </c:pt>
                <c:pt idx="3">
                  <c:v>403.61</c:v>
                </c:pt>
                <c:pt idx="4">
                  <c:v>442.82</c:v>
                </c:pt>
              </c:numCache>
            </c:numRef>
          </c:val>
          <c:smooth val="0"/>
          <c:extLst>
            <c:ext xmlns:c16="http://schemas.microsoft.com/office/drawing/2014/chart" uri="{C3380CC4-5D6E-409C-BE32-E72D297353CC}">
              <c16:uniqueId val="{00000001-92FC-48FE-91A4-718F93CB863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7" t="str">
        <f>データ!H6</f>
        <v>鹿児島県　屋久島町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D4</v>
      </c>
      <c r="X8" s="65"/>
      <c r="Y8" s="65"/>
      <c r="Z8" s="65"/>
      <c r="AA8" s="65"/>
      <c r="AB8" s="65"/>
      <c r="AC8" s="65"/>
      <c r="AD8" s="65" t="str">
        <f>データ!$M$6</f>
        <v>非設置</v>
      </c>
      <c r="AE8" s="65"/>
      <c r="AF8" s="65"/>
      <c r="AG8" s="65"/>
      <c r="AH8" s="65"/>
      <c r="AI8" s="65"/>
      <c r="AJ8" s="65"/>
      <c r="AK8" s="2"/>
      <c r="AL8" s="60">
        <f>データ!$R$6</f>
        <v>11724</v>
      </c>
      <c r="AM8" s="60"/>
      <c r="AN8" s="60"/>
      <c r="AO8" s="60"/>
      <c r="AP8" s="60"/>
      <c r="AQ8" s="60"/>
      <c r="AR8" s="60"/>
      <c r="AS8" s="60"/>
      <c r="AT8" s="36">
        <f>データ!$S$6</f>
        <v>540.44000000000005</v>
      </c>
      <c r="AU8" s="36"/>
      <c r="AV8" s="36"/>
      <c r="AW8" s="36"/>
      <c r="AX8" s="36"/>
      <c r="AY8" s="36"/>
      <c r="AZ8" s="36"/>
      <c r="BA8" s="36"/>
      <c r="BB8" s="36">
        <f>データ!$T$6</f>
        <v>21.69</v>
      </c>
      <c r="BC8" s="36"/>
      <c r="BD8" s="36"/>
      <c r="BE8" s="36"/>
      <c r="BF8" s="36"/>
      <c r="BG8" s="36"/>
      <c r="BH8" s="36"/>
      <c r="BI8" s="36"/>
      <c r="BJ8" s="3"/>
      <c r="BK8" s="3"/>
      <c r="BL8" s="61" t="s">
        <v>10</v>
      </c>
      <c r="BM8" s="62"/>
      <c r="BN8" s="63" t="s">
        <v>11</v>
      </c>
      <c r="BO8" s="63"/>
      <c r="BP8" s="63"/>
      <c r="BQ8" s="63"/>
      <c r="BR8" s="63"/>
      <c r="BS8" s="63"/>
      <c r="BT8" s="63"/>
      <c r="BU8" s="63"/>
      <c r="BV8" s="63"/>
      <c r="BW8" s="63"/>
      <c r="BX8" s="63"/>
      <c r="BY8" s="64"/>
    </row>
    <row r="9" spans="1:78" ht="18.75" customHeight="1">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c r="A10" s="2"/>
      <c r="B10" s="36" t="str">
        <f>データ!$N$6</f>
        <v>-</v>
      </c>
      <c r="C10" s="36"/>
      <c r="D10" s="36"/>
      <c r="E10" s="36"/>
      <c r="F10" s="36"/>
      <c r="G10" s="36"/>
      <c r="H10" s="36"/>
      <c r="I10" s="36" t="str">
        <f>データ!$O$6</f>
        <v>該当数値なし</v>
      </c>
      <c r="J10" s="36"/>
      <c r="K10" s="36"/>
      <c r="L10" s="36"/>
      <c r="M10" s="36"/>
      <c r="N10" s="36"/>
      <c r="O10" s="36"/>
      <c r="P10" s="36">
        <f>データ!$P$6</f>
        <v>100</v>
      </c>
      <c r="Q10" s="36"/>
      <c r="R10" s="36"/>
      <c r="S10" s="36"/>
      <c r="T10" s="36"/>
      <c r="U10" s="36"/>
      <c r="V10" s="36"/>
      <c r="W10" s="60">
        <f>データ!$Q$6</f>
        <v>3025</v>
      </c>
      <c r="X10" s="60"/>
      <c r="Y10" s="60"/>
      <c r="Z10" s="60"/>
      <c r="AA10" s="60"/>
      <c r="AB10" s="60"/>
      <c r="AC10" s="60"/>
      <c r="AD10" s="2"/>
      <c r="AE10" s="2"/>
      <c r="AF10" s="2"/>
      <c r="AG10" s="2"/>
      <c r="AH10" s="2"/>
      <c r="AI10" s="2"/>
      <c r="AJ10" s="2"/>
      <c r="AK10" s="2"/>
      <c r="AL10" s="60">
        <f>データ!$U$6</f>
        <v>89</v>
      </c>
      <c r="AM10" s="60"/>
      <c r="AN10" s="60"/>
      <c r="AO10" s="60"/>
      <c r="AP10" s="60"/>
      <c r="AQ10" s="60"/>
      <c r="AR10" s="60"/>
      <c r="AS10" s="60"/>
      <c r="AT10" s="36">
        <f>データ!$V$6</f>
        <v>0.22</v>
      </c>
      <c r="AU10" s="36"/>
      <c r="AV10" s="36"/>
      <c r="AW10" s="36"/>
      <c r="AX10" s="36"/>
      <c r="AY10" s="36"/>
      <c r="AZ10" s="36"/>
      <c r="BA10" s="36"/>
      <c r="BB10" s="36">
        <f>データ!$W$6</f>
        <v>404.55</v>
      </c>
      <c r="BC10" s="36"/>
      <c r="BD10" s="36"/>
      <c r="BE10" s="36"/>
      <c r="BF10" s="36"/>
      <c r="BG10" s="36"/>
      <c r="BH10" s="36"/>
      <c r="BI10" s="36"/>
      <c r="BJ10" s="2"/>
      <c r="BK10" s="2"/>
      <c r="BL10" s="51" t="s">
        <v>21</v>
      </c>
      <c r="BM10" s="52"/>
      <c r="BN10" s="53" t="s">
        <v>22</v>
      </c>
      <c r="BO10" s="53"/>
      <c r="BP10" s="53"/>
      <c r="BQ10" s="53"/>
      <c r="BR10" s="53"/>
      <c r="BS10" s="53"/>
      <c r="BT10" s="53"/>
      <c r="BU10" s="53"/>
      <c r="BV10" s="53"/>
      <c r="BW10" s="53"/>
      <c r="BX10" s="53"/>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0" t="s">
        <v>25</v>
      </c>
      <c r="BM14" s="31"/>
      <c r="BN14" s="31"/>
      <c r="BO14" s="31"/>
      <c r="BP14" s="31"/>
      <c r="BQ14" s="31"/>
      <c r="BR14" s="31"/>
      <c r="BS14" s="31"/>
      <c r="BT14" s="31"/>
      <c r="BU14" s="31"/>
      <c r="BV14" s="31"/>
      <c r="BW14" s="31"/>
      <c r="BX14" s="31"/>
      <c r="BY14" s="31"/>
      <c r="BZ14" s="32"/>
    </row>
    <row r="15" spans="1:78" ht="13.5" customHeight="1">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113</v>
      </c>
      <c r="BM16" s="38"/>
      <c r="BN16" s="38"/>
      <c r="BO16" s="38"/>
      <c r="BP16" s="38"/>
      <c r="BQ16" s="38"/>
      <c r="BR16" s="38"/>
      <c r="BS16" s="38"/>
      <c r="BT16" s="38"/>
      <c r="BU16" s="38"/>
      <c r="BV16" s="38"/>
      <c r="BW16" s="38"/>
      <c r="BX16" s="38"/>
      <c r="BY16" s="38"/>
      <c r="BZ16" s="3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7" t="s">
        <v>114</v>
      </c>
      <c r="BM47" s="38"/>
      <c r="BN47" s="38"/>
      <c r="BO47" s="38"/>
      <c r="BP47" s="38"/>
      <c r="BQ47" s="38"/>
      <c r="BR47" s="38"/>
      <c r="BS47" s="38"/>
      <c r="BT47" s="38"/>
      <c r="BU47" s="38"/>
      <c r="BV47" s="38"/>
      <c r="BW47" s="38"/>
      <c r="BX47" s="38"/>
      <c r="BY47" s="38"/>
      <c r="BZ47" s="3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7"/>
      <c r="BM48" s="38"/>
      <c r="BN48" s="38"/>
      <c r="BO48" s="38"/>
      <c r="BP48" s="38"/>
      <c r="BQ48" s="38"/>
      <c r="BR48" s="38"/>
      <c r="BS48" s="38"/>
      <c r="BT48" s="38"/>
      <c r="BU48" s="38"/>
      <c r="BV48" s="38"/>
      <c r="BW48" s="38"/>
      <c r="BX48" s="38"/>
      <c r="BY48" s="38"/>
      <c r="BZ48" s="3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7"/>
      <c r="BM49" s="38"/>
      <c r="BN49" s="38"/>
      <c r="BO49" s="38"/>
      <c r="BP49" s="38"/>
      <c r="BQ49" s="38"/>
      <c r="BR49" s="38"/>
      <c r="BS49" s="38"/>
      <c r="BT49" s="38"/>
      <c r="BU49" s="38"/>
      <c r="BV49" s="38"/>
      <c r="BW49" s="38"/>
      <c r="BX49" s="38"/>
      <c r="BY49" s="38"/>
      <c r="BZ49" s="3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7"/>
      <c r="BM50" s="38"/>
      <c r="BN50" s="38"/>
      <c r="BO50" s="38"/>
      <c r="BP50" s="38"/>
      <c r="BQ50" s="38"/>
      <c r="BR50" s="38"/>
      <c r="BS50" s="38"/>
      <c r="BT50" s="38"/>
      <c r="BU50" s="38"/>
      <c r="BV50" s="38"/>
      <c r="BW50" s="38"/>
      <c r="BX50" s="38"/>
      <c r="BY50" s="38"/>
      <c r="BZ50" s="3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7"/>
      <c r="BM51" s="38"/>
      <c r="BN51" s="38"/>
      <c r="BO51" s="38"/>
      <c r="BP51" s="38"/>
      <c r="BQ51" s="38"/>
      <c r="BR51" s="38"/>
      <c r="BS51" s="38"/>
      <c r="BT51" s="38"/>
      <c r="BU51" s="38"/>
      <c r="BV51" s="38"/>
      <c r="BW51" s="38"/>
      <c r="BX51" s="38"/>
      <c r="BY51" s="38"/>
      <c r="BZ51" s="3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7"/>
      <c r="BM52" s="38"/>
      <c r="BN52" s="38"/>
      <c r="BO52" s="38"/>
      <c r="BP52" s="38"/>
      <c r="BQ52" s="38"/>
      <c r="BR52" s="38"/>
      <c r="BS52" s="38"/>
      <c r="BT52" s="38"/>
      <c r="BU52" s="38"/>
      <c r="BV52" s="38"/>
      <c r="BW52" s="38"/>
      <c r="BX52" s="38"/>
      <c r="BY52" s="38"/>
      <c r="BZ52" s="3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7"/>
      <c r="BM53" s="38"/>
      <c r="BN53" s="38"/>
      <c r="BO53" s="38"/>
      <c r="BP53" s="38"/>
      <c r="BQ53" s="38"/>
      <c r="BR53" s="38"/>
      <c r="BS53" s="38"/>
      <c r="BT53" s="38"/>
      <c r="BU53" s="38"/>
      <c r="BV53" s="38"/>
      <c r="BW53" s="38"/>
      <c r="BX53" s="38"/>
      <c r="BY53" s="38"/>
      <c r="BZ53" s="3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7"/>
      <c r="BM54" s="38"/>
      <c r="BN54" s="38"/>
      <c r="BO54" s="38"/>
      <c r="BP54" s="38"/>
      <c r="BQ54" s="38"/>
      <c r="BR54" s="38"/>
      <c r="BS54" s="38"/>
      <c r="BT54" s="38"/>
      <c r="BU54" s="38"/>
      <c r="BV54" s="38"/>
      <c r="BW54" s="38"/>
      <c r="BX54" s="38"/>
      <c r="BY54" s="38"/>
      <c r="BZ54" s="3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7"/>
      <c r="BM55" s="38"/>
      <c r="BN55" s="38"/>
      <c r="BO55" s="38"/>
      <c r="BP55" s="38"/>
      <c r="BQ55" s="38"/>
      <c r="BR55" s="38"/>
      <c r="BS55" s="38"/>
      <c r="BT55" s="38"/>
      <c r="BU55" s="38"/>
      <c r="BV55" s="38"/>
      <c r="BW55" s="38"/>
      <c r="BX55" s="38"/>
      <c r="BY55" s="38"/>
      <c r="BZ55" s="3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7"/>
      <c r="BM56" s="38"/>
      <c r="BN56" s="38"/>
      <c r="BO56" s="38"/>
      <c r="BP56" s="38"/>
      <c r="BQ56" s="38"/>
      <c r="BR56" s="38"/>
      <c r="BS56" s="38"/>
      <c r="BT56" s="38"/>
      <c r="BU56" s="38"/>
      <c r="BV56" s="38"/>
      <c r="BW56" s="38"/>
      <c r="BX56" s="38"/>
      <c r="BY56" s="38"/>
      <c r="BZ56" s="3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7"/>
      <c r="BM57" s="38"/>
      <c r="BN57" s="38"/>
      <c r="BO57" s="38"/>
      <c r="BP57" s="38"/>
      <c r="BQ57" s="38"/>
      <c r="BR57" s="38"/>
      <c r="BS57" s="38"/>
      <c r="BT57" s="38"/>
      <c r="BU57" s="38"/>
      <c r="BV57" s="38"/>
      <c r="BW57" s="38"/>
      <c r="BX57" s="38"/>
      <c r="BY57" s="38"/>
      <c r="BZ57" s="3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7"/>
      <c r="BM58" s="38"/>
      <c r="BN58" s="38"/>
      <c r="BO58" s="38"/>
      <c r="BP58" s="38"/>
      <c r="BQ58" s="38"/>
      <c r="BR58" s="38"/>
      <c r="BS58" s="38"/>
      <c r="BT58" s="38"/>
      <c r="BU58" s="38"/>
      <c r="BV58" s="38"/>
      <c r="BW58" s="38"/>
      <c r="BX58" s="38"/>
      <c r="BY58" s="38"/>
      <c r="BZ58" s="3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7"/>
      <c r="BM59" s="38"/>
      <c r="BN59" s="38"/>
      <c r="BO59" s="38"/>
      <c r="BP59" s="38"/>
      <c r="BQ59" s="38"/>
      <c r="BR59" s="38"/>
      <c r="BS59" s="38"/>
      <c r="BT59" s="38"/>
      <c r="BU59" s="38"/>
      <c r="BV59" s="38"/>
      <c r="BW59" s="38"/>
      <c r="BX59" s="38"/>
      <c r="BY59" s="38"/>
      <c r="BZ59" s="39"/>
    </row>
    <row r="60" spans="1:78" ht="13.5" customHeight="1">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7"/>
      <c r="BM60" s="38"/>
      <c r="BN60" s="38"/>
      <c r="BO60" s="38"/>
      <c r="BP60" s="38"/>
      <c r="BQ60" s="38"/>
      <c r="BR60" s="38"/>
      <c r="BS60" s="38"/>
      <c r="BT60" s="38"/>
      <c r="BU60" s="38"/>
      <c r="BV60" s="38"/>
      <c r="BW60" s="38"/>
      <c r="BX60" s="38"/>
      <c r="BY60" s="38"/>
      <c r="BZ60" s="39"/>
    </row>
    <row r="61" spans="1:78" ht="13.5" customHeight="1">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7"/>
      <c r="BM61" s="38"/>
      <c r="BN61" s="38"/>
      <c r="BO61" s="38"/>
      <c r="BP61" s="38"/>
      <c r="BQ61" s="38"/>
      <c r="BR61" s="38"/>
      <c r="BS61" s="38"/>
      <c r="BT61" s="38"/>
      <c r="BU61" s="38"/>
      <c r="BV61" s="38"/>
      <c r="BW61" s="38"/>
      <c r="BX61" s="38"/>
      <c r="BY61" s="38"/>
      <c r="BZ61" s="3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7"/>
      <c r="BM62" s="38"/>
      <c r="BN62" s="38"/>
      <c r="BO62" s="38"/>
      <c r="BP62" s="38"/>
      <c r="BQ62" s="38"/>
      <c r="BR62" s="38"/>
      <c r="BS62" s="38"/>
      <c r="BT62" s="38"/>
      <c r="BU62" s="38"/>
      <c r="BV62" s="38"/>
      <c r="BW62" s="38"/>
      <c r="BX62" s="38"/>
      <c r="BY62" s="38"/>
      <c r="BZ62" s="3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0"/>
      <c r="BM63" s="41"/>
      <c r="BN63" s="41"/>
      <c r="BO63" s="41"/>
      <c r="BP63" s="41"/>
      <c r="BQ63" s="41"/>
      <c r="BR63" s="41"/>
      <c r="BS63" s="41"/>
      <c r="BT63" s="41"/>
      <c r="BU63" s="41"/>
      <c r="BV63" s="41"/>
      <c r="BW63" s="41"/>
      <c r="BX63" s="41"/>
      <c r="BY63" s="41"/>
      <c r="BZ63" s="42"/>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7" t="s">
        <v>115</v>
      </c>
      <c r="BM66" s="38"/>
      <c r="BN66" s="38"/>
      <c r="BO66" s="38"/>
      <c r="BP66" s="38"/>
      <c r="BQ66" s="38"/>
      <c r="BR66" s="38"/>
      <c r="BS66" s="38"/>
      <c r="BT66" s="38"/>
      <c r="BU66" s="38"/>
      <c r="BV66" s="38"/>
      <c r="BW66" s="38"/>
      <c r="BX66" s="38"/>
      <c r="BY66" s="38"/>
      <c r="BZ66" s="3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7"/>
      <c r="BM67" s="38"/>
      <c r="BN67" s="38"/>
      <c r="BO67" s="38"/>
      <c r="BP67" s="38"/>
      <c r="BQ67" s="38"/>
      <c r="BR67" s="38"/>
      <c r="BS67" s="38"/>
      <c r="BT67" s="38"/>
      <c r="BU67" s="38"/>
      <c r="BV67" s="38"/>
      <c r="BW67" s="38"/>
      <c r="BX67" s="38"/>
      <c r="BY67" s="38"/>
      <c r="BZ67" s="3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7"/>
      <c r="BM68" s="38"/>
      <c r="BN68" s="38"/>
      <c r="BO68" s="38"/>
      <c r="BP68" s="38"/>
      <c r="BQ68" s="38"/>
      <c r="BR68" s="38"/>
      <c r="BS68" s="38"/>
      <c r="BT68" s="38"/>
      <c r="BU68" s="38"/>
      <c r="BV68" s="38"/>
      <c r="BW68" s="38"/>
      <c r="BX68" s="38"/>
      <c r="BY68" s="38"/>
      <c r="BZ68" s="3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7"/>
      <c r="BM69" s="38"/>
      <c r="BN69" s="38"/>
      <c r="BO69" s="38"/>
      <c r="BP69" s="38"/>
      <c r="BQ69" s="38"/>
      <c r="BR69" s="38"/>
      <c r="BS69" s="38"/>
      <c r="BT69" s="38"/>
      <c r="BU69" s="38"/>
      <c r="BV69" s="38"/>
      <c r="BW69" s="38"/>
      <c r="BX69" s="38"/>
      <c r="BY69" s="38"/>
      <c r="BZ69" s="3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7"/>
      <c r="BM70" s="38"/>
      <c r="BN70" s="38"/>
      <c r="BO70" s="38"/>
      <c r="BP70" s="38"/>
      <c r="BQ70" s="38"/>
      <c r="BR70" s="38"/>
      <c r="BS70" s="38"/>
      <c r="BT70" s="38"/>
      <c r="BU70" s="38"/>
      <c r="BV70" s="38"/>
      <c r="BW70" s="38"/>
      <c r="BX70" s="38"/>
      <c r="BY70" s="38"/>
      <c r="BZ70" s="3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7"/>
      <c r="BM71" s="38"/>
      <c r="BN71" s="38"/>
      <c r="BO71" s="38"/>
      <c r="BP71" s="38"/>
      <c r="BQ71" s="38"/>
      <c r="BR71" s="38"/>
      <c r="BS71" s="38"/>
      <c r="BT71" s="38"/>
      <c r="BU71" s="38"/>
      <c r="BV71" s="38"/>
      <c r="BW71" s="38"/>
      <c r="BX71" s="38"/>
      <c r="BY71" s="38"/>
      <c r="BZ71" s="3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7"/>
      <c r="BM72" s="38"/>
      <c r="BN72" s="38"/>
      <c r="BO72" s="38"/>
      <c r="BP72" s="38"/>
      <c r="BQ72" s="38"/>
      <c r="BR72" s="38"/>
      <c r="BS72" s="38"/>
      <c r="BT72" s="38"/>
      <c r="BU72" s="38"/>
      <c r="BV72" s="38"/>
      <c r="BW72" s="38"/>
      <c r="BX72" s="38"/>
      <c r="BY72" s="38"/>
      <c r="BZ72" s="3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7"/>
      <c r="BM73" s="38"/>
      <c r="BN73" s="38"/>
      <c r="BO73" s="38"/>
      <c r="BP73" s="38"/>
      <c r="BQ73" s="38"/>
      <c r="BR73" s="38"/>
      <c r="BS73" s="38"/>
      <c r="BT73" s="38"/>
      <c r="BU73" s="38"/>
      <c r="BV73" s="38"/>
      <c r="BW73" s="38"/>
      <c r="BX73" s="38"/>
      <c r="BY73" s="38"/>
      <c r="BZ73" s="3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7"/>
      <c r="BM74" s="38"/>
      <c r="BN74" s="38"/>
      <c r="BO74" s="38"/>
      <c r="BP74" s="38"/>
      <c r="BQ74" s="38"/>
      <c r="BR74" s="38"/>
      <c r="BS74" s="38"/>
      <c r="BT74" s="38"/>
      <c r="BU74" s="38"/>
      <c r="BV74" s="38"/>
      <c r="BW74" s="38"/>
      <c r="BX74" s="38"/>
      <c r="BY74" s="38"/>
      <c r="BZ74" s="3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7"/>
      <c r="BM75" s="38"/>
      <c r="BN75" s="38"/>
      <c r="BO75" s="38"/>
      <c r="BP75" s="38"/>
      <c r="BQ75" s="38"/>
      <c r="BR75" s="38"/>
      <c r="BS75" s="38"/>
      <c r="BT75" s="38"/>
      <c r="BU75" s="38"/>
      <c r="BV75" s="38"/>
      <c r="BW75" s="38"/>
      <c r="BX75" s="38"/>
      <c r="BY75" s="38"/>
      <c r="BZ75" s="3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7"/>
      <c r="BM76" s="38"/>
      <c r="BN76" s="38"/>
      <c r="BO76" s="38"/>
      <c r="BP76" s="38"/>
      <c r="BQ76" s="38"/>
      <c r="BR76" s="38"/>
      <c r="BS76" s="38"/>
      <c r="BT76" s="38"/>
      <c r="BU76" s="38"/>
      <c r="BV76" s="38"/>
      <c r="BW76" s="38"/>
      <c r="BX76" s="38"/>
      <c r="BY76" s="38"/>
      <c r="BZ76" s="3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7"/>
      <c r="BM77" s="38"/>
      <c r="BN77" s="38"/>
      <c r="BO77" s="38"/>
      <c r="BP77" s="38"/>
      <c r="BQ77" s="38"/>
      <c r="BR77" s="38"/>
      <c r="BS77" s="38"/>
      <c r="BT77" s="38"/>
      <c r="BU77" s="38"/>
      <c r="BV77" s="38"/>
      <c r="BW77" s="38"/>
      <c r="BX77" s="38"/>
      <c r="BY77" s="38"/>
      <c r="BZ77" s="3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7"/>
      <c r="BM78" s="38"/>
      <c r="BN78" s="38"/>
      <c r="BO78" s="38"/>
      <c r="BP78" s="38"/>
      <c r="BQ78" s="38"/>
      <c r="BR78" s="38"/>
      <c r="BS78" s="38"/>
      <c r="BT78" s="38"/>
      <c r="BU78" s="38"/>
      <c r="BV78" s="38"/>
      <c r="BW78" s="38"/>
      <c r="BX78" s="38"/>
      <c r="BY78" s="38"/>
      <c r="BZ78" s="3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7"/>
      <c r="BM79" s="38"/>
      <c r="BN79" s="38"/>
      <c r="BO79" s="38"/>
      <c r="BP79" s="38"/>
      <c r="BQ79" s="38"/>
      <c r="BR79" s="38"/>
      <c r="BS79" s="38"/>
      <c r="BT79" s="38"/>
      <c r="BU79" s="38"/>
      <c r="BV79" s="38"/>
      <c r="BW79" s="38"/>
      <c r="BX79" s="38"/>
      <c r="BY79" s="38"/>
      <c r="BZ79" s="3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7"/>
      <c r="BM80" s="38"/>
      <c r="BN80" s="38"/>
      <c r="BO80" s="38"/>
      <c r="BP80" s="38"/>
      <c r="BQ80" s="38"/>
      <c r="BR80" s="38"/>
      <c r="BS80" s="38"/>
      <c r="BT80" s="38"/>
      <c r="BU80" s="38"/>
      <c r="BV80" s="38"/>
      <c r="BW80" s="38"/>
      <c r="BX80" s="38"/>
      <c r="BY80" s="38"/>
      <c r="BZ80" s="3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7"/>
      <c r="BM81" s="38"/>
      <c r="BN81" s="38"/>
      <c r="BO81" s="38"/>
      <c r="BP81" s="38"/>
      <c r="BQ81" s="38"/>
      <c r="BR81" s="38"/>
      <c r="BS81" s="38"/>
      <c r="BT81" s="38"/>
      <c r="BU81" s="38"/>
      <c r="BV81" s="38"/>
      <c r="BW81" s="38"/>
      <c r="BX81" s="38"/>
      <c r="BY81" s="38"/>
      <c r="BZ81" s="3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0"/>
      <c r="BM82" s="41"/>
      <c r="BN82" s="41"/>
      <c r="BO82" s="41"/>
      <c r="BP82" s="41"/>
      <c r="BQ82" s="41"/>
      <c r="BR82" s="41"/>
      <c r="BS82" s="41"/>
      <c r="BT82" s="41"/>
      <c r="BU82" s="41"/>
      <c r="BV82" s="41"/>
      <c r="BW82" s="41"/>
      <c r="BX82" s="41"/>
      <c r="BY82" s="41"/>
      <c r="BZ82" s="4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41</v>
      </c>
      <c r="N85" s="13" t="s">
        <v>41</v>
      </c>
      <c r="O85" s="13" t="str">
        <f>データ!EN6</f>
        <v>【0.52】</v>
      </c>
    </row>
  </sheetData>
  <sheetProtection algorithmName="SHA-512" hashValue="CGF3jLKSLRKwo8Yx9seMNBuIgP5fnAvlYvSiFdwp5LhhWjc3quyGsm4f9B9UagmjuHE1NdiiCKBAcXtgHhg1eg==" saltValue="+D8JkG21PL9+bxgESWhC2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44</v>
      </c>
      <c r="B3" s="16" t="s">
        <v>45</v>
      </c>
      <c r="C3" s="16" t="s">
        <v>46</v>
      </c>
      <c r="D3" s="16" t="s">
        <v>47</v>
      </c>
      <c r="E3" s="16" t="s">
        <v>48</v>
      </c>
      <c r="F3" s="16" t="s">
        <v>49</v>
      </c>
      <c r="G3" s="16" t="s">
        <v>50</v>
      </c>
      <c r="H3" s="72" t="s">
        <v>51</v>
      </c>
      <c r="I3" s="73"/>
      <c r="J3" s="73"/>
      <c r="K3" s="73"/>
      <c r="L3" s="73"/>
      <c r="M3" s="73"/>
      <c r="N3" s="73"/>
      <c r="O3" s="73"/>
      <c r="P3" s="73"/>
      <c r="Q3" s="73"/>
      <c r="R3" s="73"/>
      <c r="S3" s="73"/>
      <c r="T3" s="73"/>
      <c r="U3" s="73"/>
      <c r="V3" s="73"/>
      <c r="W3" s="74"/>
      <c r="X3" s="78" t="s">
        <v>52</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53</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c r="A4" s="15" t="s">
        <v>54</v>
      </c>
      <c r="B4" s="17"/>
      <c r="C4" s="17"/>
      <c r="D4" s="17"/>
      <c r="E4" s="17"/>
      <c r="F4" s="17"/>
      <c r="G4" s="17"/>
      <c r="H4" s="75"/>
      <c r="I4" s="76"/>
      <c r="J4" s="76"/>
      <c r="K4" s="76"/>
      <c r="L4" s="76"/>
      <c r="M4" s="76"/>
      <c r="N4" s="76"/>
      <c r="O4" s="76"/>
      <c r="P4" s="76"/>
      <c r="Q4" s="76"/>
      <c r="R4" s="76"/>
      <c r="S4" s="76"/>
      <c r="T4" s="76"/>
      <c r="U4" s="76"/>
      <c r="V4" s="76"/>
      <c r="W4" s="77"/>
      <c r="X4" s="71" t="s">
        <v>55</v>
      </c>
      <c r="Y4" s="71"/>
      <c r="Z4" s="71"/>
      <c r="AA4" s="71"/>
      <c r="AB4" s="71"/>
      <c r="AC4" s="71"/>
      <c r="AD4" s="71"/>
      <c r="AE4" s="71"/>
      <c r="AF4" s="71"/>
      <c r="AG4" s="71"/>
      <c r="AH4" s="71"/>
      <c r="AI4" s="71" t="s">
        <v>56</v>
      </c>
      <c r="AJ4" s="71"/>
      <c r="AK4" s="71"/>
      <c r="AL4" s="71"/>
      <c r="AM4" s="71"/>
      <c r="AN4" s="71"/>
      <c r="AO4" s="71"/>
      <c r="AP4" s="71"/>
      <c r="AQ4" s="71"/>
      <c r="AR4" s="71"/>
      <c r="AS4" s="71"/>
      <c r="AT4" s="71" t="s">
        <v>57</v>
      </c>
      <c r="AU4" s="71"/>
      <c r="AV4" s="71"/>
      <c r="AW4" s="71"/>
      <c r="AX4" s="71"/>
      <c r="AY4" s="71"/>
      <c r="AZ4" s="71"/>
      <c r="BA4" s="71"/>
      <c r="BB4" s="71"/>
      <c r="BC4" s="71"/>
      <c r="BD4" s="71"/>
      <c r="BE4" s="71" t="s">
        <v>58</v>
      </c>
      <c r="BF4" s="71"/>
      <c r="BG4" s="71"/>
      <c r="BH4" s="71"/>
      <c r="BI4" s="71"/>
      <c r="BJ4" s="71"/>
      <c r="BK4" s="71"/>
      <c r="BL4" s="71"/>
      <c r="BM4" s="71"/>
      <c r="BN4" s="71"/>
      <c r="BO4" s="71"/>
      <c r="BP4" s="71" t="s">
        <v>59</v>
      </c>
      <c r="BQ4" s="71"/>
      <c r="BR4" s="71"/>
      <c r="BS4" s="71"/>
      <c r="BT4" s="71"/>
      <c r="BU4" s="71"/>
      <c r="BV4" s="71"/>
      <c r="BW4" s="71"/>
      <c r="BX4" s="71"/>
      <c r="BY4" s="71"/>
      <c r="BZ4" s="71"/>
      <c r="CA4" s="71" t="s">
        <v>60</v>
      </c>
      <c r="CB4" s="71"/>
      <c r="CC4" s="71"/>
      <c r="CD4" s="71"/>
      <c r="CE4" s="71"/>
      <c r="CF4" s="71"/>
      <c r="CG4" s="71"/>
      <c r="CH4" s="71"/>
      <c r="CI4" s="71"/>
      <c r="CJ4" s="71"/>
      <c r="CK4" s="71"/>
      <c r="CL4" s="71" t="s">
        <v>61</v>
      </c>
      <c r="CM4" s="71"/>
      <c r="CN4" s="71"/>
      <c r="CO4" s="71"/>
      <c r="CP4" s="71"/>
      <c r="CQ4" s="71"/>
      <c r="CR4" s="71"/>
      <c r="CS4" s="71"/>
      <c r="CT4" s="71"/>
      <c r="CU4" s="71"/>
      <c r="CV4" s="71"/>
      <c r="CW4" s="71" t="s">
        <v>62</v>
      </c>
      <c r="CX4" s="71"/>
      <c r="CY4" s="71"/>
      <c r="CZ4" s="71"/>
      <c r="DA4" s="71"/>
      <c r="DB4" s="71"/>
      <c r="DC4" s="71"/>
      <c r="DD4" s="71"/>
      <c r="DE4" s="71"/>
      <c r="DF4" s="71"/>
      <c r="DG4" s="71"/>
      <c r="DH4" s="71" t="s">
        <v>63</v>
      </c>
      <c r="DI4" s="71"/>
      <c r="DJ4" s="71"/>
      <c r="DK4" s="71"/>
      <c r="DL4" s="71"/>
      <c r="DM4" s="71"/>
      <c r="DN4" s="71"/>
      <c r="DO4" s="71"/>
      <c r="DP4" s="71"/>
      <c r="DQ4" s="71"/>
      <c r="DR4" s="71"/>
      <c r="DS4" s="71" t="s">
        <v>64</v>
      </c>
      <c r="DT4" s="71"/>
      <c r="DU4" s="71"/>
      <c r="DV4" s="71"/>
      <c r="DW4" s="71"/>
      <c r="DX4" s="71"/>
      <c r="DY4" s="71"/>
      <c r="DZ4" s="71"/>
      <c r="EA4" s="71"/>
      <c r="EB4" s="71"/>
      <c r="EC4" s="71"/>
      <c r="ED4" s="71" t="s">
        <v>65</v>
      </c>
      <c r="EE4" s="71"/>
      <c r="EF4" s="71"/>
      <c r="EG4" s="71"/>
      <c r="EH4" s="71"/>
      <c r="EI4" s="71"/>
      <c r="EJ4" s="71"/>
      <c r="EK4" s="71"/>
      <c r="EL4" s="71"/>
      <c r="EM4" s="71"/>
      <c r="EN4" s="71"/>
    </row>
    <row r="5" spans="1:144">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c r="A6" s="15" t="s">
        <v>94</v>
      </c>
      <c r="B6" s="20">
        <f>B7</f>
        <v>2022</v>
      </c>
      <c r="C6" s="20">
        <f t="shared" ref="C6:W6" si="3">C7</f>
        <v>465054</v>
      </c>
      <c r="D6" s="20">
        <f t="shared" si="3"/>
        <v>47</v>
      </c>
      <c r="E6" s="20">
        <f t="shared" si="3"/>
        <v>1</v>
      </c>
      <c r="F6" s="20">
        <f t="shared" si="3"/>
        <v>0</v>
      </c>
      <c r="G6" s="20">
        <f t="shared" si="3"/>
        <v>0</v>
      </c>
      <c r="H6" s="20" t="str">
        <f t="shared" si="3"/>
        <v>鹿児島県　屋久島町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3025</v>
      </c>
      <c r="R6" s="21">
        <f t="shared" si="3"/>
        <v>11724</v>
      </c>
      <c r="S6" s="21">
        <f t="shared" si="3"/>
        <v>540.44000000000005</v>
      </c>
      <c r="T6" s="21">
        <f t="shared" si="3"/>
        <v>21.69</v>
      </c>
      <c r="U6" s="21">
        <f t="shared" si="3"/>
        <v>89</v>
      </c>
      <c r="V6" s="21">
        <f t="shared" si="3"/>
        <v>0.22</v>
      </c>
      <c r="W6" s="21">
        <f t="shared" si="3"/>
        <v>404.55</v>
      </c>
      <c r="X6" s="22">
        <f>IF(X7="",NA(),X7)</f>
        <v>70.89</v>
      </c>
      <c r="Y6" s="22">
        <f t="shared" ref="Y6:AG6" si="4">IF(Y7="",NA(),Y7)</f>
        <v>62.01</v>
      </c>
      <c r="Z6" s="22">
        <f t="shared" si="4"/>
        <v>101.56</v>
      </c>
      <c r="AA6" s="22">
        <f t="shared" si="4"/>
        <v>239.26</v>
      </c>
      <c r="AB6" s="22">
        <f t="shared" si="4"/>
        <v>21.46</v>
      </c>
      <c r="AC6" s="22">
        <f t="shared" si="4"/>
        <v>73.2</v>
      </c>
      <c r="AD6" s="22">
        <f t="shared" si="4"/>
        <v>73.42</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927.38</v>
      </c>
      <c r="BF6" s="22">
        <f t="shared" ref="BF6:BN6" si="7">IF(BF7="",NA(),BF7)</f>
        <v>1000.95</v>
      </c>
      <c r="BG6" s="22">
        <f t="shared" si="7"/>
        <v>15959.76</v>
      </c>
      <c r="BH6" s="22">
        <f t="shared" si="7"/>
        <v>13349.71</v>
      </c>
      <c r="BI6" s="22">
        <f t="shared" si="7"/>
        <v>12344.93</v>
      </c>
      <c r="BJ6" s="22">
        <f t="shared" si="7"/>
        <v>995.48</v>
      </c>
      <c r="BK6" s="22">
        <f t="shared" si="7"/>
        <v>982.31</v>
      </c>
      <c r="BL6" s="22">
        <f t="shared" si="7"/>
        <v>1128.72</v>
      </c>
      <c r="BM6" s="22">
        <f t="shared" si="7"/>
        <v>1125.25</v>
      </c>
      <c r="BN6" s="22">
        <f t="shared" si="7"/>
        <v>1157.05</v>
      </c>
      <c r="BO6" s="21" t="str">
        <f>IF(BO7="","",IF(BO7="-","【-】","【"&amp;SUBSTITUTE(TEXT(BO7,"#,##0.00"),"-","△")&amp;"】"))</f>
        <v>【982.48】</v>
      </c>
      <c r="BP6" s="22">
        <f>IF(BP7="",NA(),BP7)</f>
        <v>60.3</v>
      </c>
      <c r="BQ6" s="22">
        <f t="shared" ref="BQ6:BY6" si="8">IF(BQ7="",NA(),BQ7)</f>
        <v>53.17</v>
      </c>
      <c r="BR6" s="22">
        <f t="shared" si="8"/>
        <v>60.09</v>
      </c>
      <c r="BS6" s="22">
        <f t="shared" si="8"/>
        <v>30.54</v>
      </c>
      <c r="BT6" s="22">
        <f t="shared" si="8"/>
        <v>10.24</v>
      </c>
      <c r="BU6" s="22">
        <f t="shared" si="8"/>
        <v>55.46</v>
      </c>
      <c r="BV6" s="22">
        <f t="shared" si="8"/>
        <v>53.77</v>
      </c>
      <c r="BW6" s="22">
        <f t="shared" si="8"/>
        <v>41.84</v>
      </c>
      <c r="BX6" s="22">
        <f t="shared" si="8"/>
        <v>41.44</v>
      </c>
      <c r="BY6" s="22">
        <f t="shared" si="8"/>
        <v>37.65</v>
      </c>
      <c r="BZ6" s="21" t="str">
        <f>IF(BZ7="","",IF(BZ7="-","【-】","【"&amp;SUBSTITUTE(TEXT(BZ7,"#,##0.00"),"-","△")&amp;"】"))</f>
        <v>【50.61】</v>
      </c>
      <c r="CA6" s="22">
        <f>IF(CA7="",NA(),CA7)</f>
        <v>240.95</v>
      </c>
      <c r="CB6" s="22">
        <f t="shared" ref="CB6:CJ6" si="9">IF(CB7="",NA(),CB7)</f>
        <v>280.20999999999998</v>
      </c>
      <c r="CC6" s="22">
        <f t="shared" si="9"/>
        <v>332.95</v>
      </c>
      <c r="CD6" s="22">
        <f t="shared" si="9"/>
        <v>623.29</v>
      </c>
      <c r="CE6" s="22">
        <f t="shared" si="9"/>
        <v>1902.79</v>
      </c>
      <c r="CF6" s="22">
        <f t="shared" si="9"/>
        <v>299.77999999999997</v>
      </c>
      <c r="CG6" s="22">
        <f t="shared" si="9"/>
        <v>305.38</v>
      </c>
      <c r="CH6" s="22">
        <f t="shared" si="9"/>
        <v>390.47</v>
      </c>
      <c r="CI6" s="22">
        <f t="shared" si="9"/>
        <v>403.61</v>
      </c>
      <c r="CJ6" s="22">
        <f t="shared" si="9"/>
        <v>442.82</v>
      </c>
      <c r="CK6" s="21" t="str">
        <f>IF(CK7="","",IF(CK7="-","【-】","【"&amp;SUBSTITUTE(TEXT(CK7,"#,##0.00"),"-","△")&amp;"】"))</f>
        <v>【320.83】</v>
      </c>
      <c r="CL6" s="22">
        <f>IF(CL7="",NA(),CL7)</f>
        <v>82.14</v>
      </c>
      <c r="CM6" s="22">
        <f t="shared" ref="CM6:CU6" si="10">IF(CM7="",NA(),CM7)</f>
        <v>81.91</v>
      </c>
      <c r="CN6" s="22">
        <f t="shared" si="10"/>
        <v>51.1</v>
      </c>
      <c r="CO6" s="22">
        <f t="shared" si="10"/>
        <v>64.37</v>
      </c>
      <c r="CP6" s="22">
        <f t="shared" si="10"/>
        <v>58.69</v>
      </c>
      <c r="CQ6" s="22">
        <f t="shared" si="10"/>
        <v>59.59</v>
      </c>
      <c r="CR6" s="22">
        <f t="shared" si="10"/>
        <v>58.56</v>
      </c>
      <c r="CS6" s="22">
        <f t="shared" si="10"/>
        <v>49.08</v>
      </c>
      <c r="CT6" s="22">
        <f t="shared" si="10"/>
        <v>51.46</v>
      </c>
      <c r="CU6" s="22">
        <f t="shared" si="10"/>
        <v>51.84</v>
      </c>
      <c r="CV6" s="21" t="str">
        <f>IF(CV7="","",IF(CV7="-","【-】","【"&amp;SUBSTITUTE(TEXT(CV7,"#,##0.00"),"-","△")&amp;"】"))</f>
        <v>【56.15】</v>
      </c>
      <c r="CW6" s="22">
        <f>IF(CW7="",NA(),CW7)</f>
        <v>68.84</v>
      </c>
      <c r="CX6" s="22">
        <f t="shared" ref="CX6:DF6" si="11">IF(CX7="",NA(),CX7)</f>
        <v>64.69</v>
      </c>
      <c r="CY6" s="22">
        <f t="shared" si="11"/>
        <v>88.09</v>
      </c>
      <c r="CZ6" s="22">
        <f t="shared" si="11"/>
        <v>88.64</v>
      </c>
      <c r="DA6" s="22">
        <f t="shared" si="11"/>
        <v>87.54</v>
      </c>
      <c r="DB6" s="22">
        <f t="shared" si="11"/>
        <v>74.19</v>
      </c>
      <c r="DC6" s="22">
        <f t="shared" si="11"/>
        <v>73.680000000000007</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1.35</v>
      </c>
      <c r="EF6" s="22">
        <f t="shared" si="14"/>
        <v>27.61</v>
      </c>
      <c r="EG6" s="21">
        <f t="shared" si="14"/>
        <v>0</v>
      </c>
      <c r="EH6" s="21">
        <f t="shared" si="14"/>
        <v>0</v>
      </c>
      <c r="EI6" s="22">
        <f t="shared" si="14"/>
        <v>0.31</v>
      </c>
      <c r="EJ6" s="22">
        <f t="shared" si="14"/>
        <v>0.42</v>
      </c>
      <c r="EK6" s="22">
        <f t="shared" si="14"/>
        <v>0.61</v>
      </c>
      <c r="EL6" s="22">
        <f t="shared" si="14"/>
        <v>0.4</v>
      </c>
      <c r="EM6" s="22">
        <f t="shared" si="14"/>
        <v>0.59</v>
      </c>
      <c r="EN6" s="21" t="str">
        <f>IF(EN7="","",IF(EN7="-","【-】","【"&amp;SUBSTITUTE(TEXT(EN7,"#,##0.00"),"-","△")&amp;"】"))</f>
        <v>【0.52】</v>
      </c>
    </row>
    <row r="7" spans="1:144" s="23" customFormat="1">
      <c r="A7" s="15"/>
      <c r="B7" s="24">
        <v>2022</v>
      </c>
      <c r="C7" s="24">
        <v>465054</v>
      </c>
      <c r="D7" s="24">
        <v>47</v>
      </c>
      <c r="E7" s="24">
        <v>1</v>
      </c>
      <c r="F7" s="24">
        <v>0</v>
      </c>
      <c r="G7" s="24">
        <v>0</v>
      </c>
      <c r="H7" s="24" t="s">
        <v>95</v>
      </c>
      <c r="I7" s="24" t="s">
        <v>96</v>
      </c>
      <c r="J7" s="24" t="s">
        <v>97</v>
      </c>
      <c r="K7" s="24" t="s">
        <v>98</v>
      </c>
      <c r="L7" s="24" t="s">
        <v>99</v>
      </c>
      <c r="M7" s="24" t="s">
        <v>100</v>
      </c>
      <c r="N7" s="25" t="s">
        <v>101</v>
      </c>
      <c r="O7" s="25" t="s">
        <v>102</v>
      </c>
      <c r="P7" s="25">
        <v>100</v>
      </c>
      <c r="Q7" s="25">
        <v>3025</v>
      </c>
      <c r="R7" s="25">
        <v>11724</v>
      </c>
      <c r="S7" s="25">
        <v>540.44000000000005</v>
      </c>
      <c r="T7" s="25">
        <v>21.69</v>
      </c>
      <c r="U7" s="25">
        <v>89</v>
      </c>
      <c r="V7" s="25">
        <v>0.22</v>
      </c>
      <c r="W7" s="25">
        <v>404.55</v>
      </c>
      <c r="X7" s="25">
        <v>70.89</v>
      </c>
      <c r="Y7" s="25">
        <v>62.01</v>
      </c>
      <c r="Z7" s="25">
        <v>101.56</v>
      </c>
      <c r="AA7" s="25">
        <v>239.26</v>
      </c>
      <c r="AB7" s="25">
        <v>21.46</v>
      </c>
      <c r="AC7" s="25">
        <v>73.2</v>
      </c>
      <c r="AD7" s="25">
        <v>73.42</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927.38</v>
      </c>
      <c r="BF7" s="25">
        <v>1000.95</v>
      </c>
      <c r="BG7" s="25">
        <v>15959.76</v>
      </c>
      <c r="BH7" s="25">
        <v>13349.71</v>
      </c>
      <c r="BI7" s="25">
        <v>12344.93</v>
      </c>
      <c r="BJ7" s="25">
        <v>995.48</v>
      </c>
      <c r="BK7" s="25">
        <v>982.31</v>
      </c>
      <c r="BL7" s="25">
        <v>1128.72</v>
      </c>
      <c r="BM7" s="25">
        <v>1125.25</v>
      </c>
      <c r="BN7" s="25">
        <v>1157.05</v>
      </c>
      <c r="BO7" s="25">
        <v>982.48</v>
      </c>
      <c r="BP7" s="25">
        <v>60.3</v>
      </c>
      <c r="BQ7" s="25">
        <v>53.17</v>
      </c>
      <c r="BR7" s="25">
        <v>60.09</v>
      </c>
      <c r="BS7" s="25">
        <v>30.54</v>
      </c>
      <c r="BT7" s="25">
        <v>10.24</v>
      </c>
      <c r="BU7" s="25">
        <v>55.46</v>
      </c>
      <c r="BV7" s="25">
        <v>53.77</v>
      </c>
      <c r="BW7" s="25">
        <v>41.84</v>
      </c>
      <c r="BX7" s="25">
        <v>41.44</v>
      </c>
      <c r="BY7" s="25">
        <v>37.65</v>
      </c>
      <c r="BZ7" s="25">
        <v>50.61</v>
      </c>
      <c r="CA7" s="25">
        <v>240.95</v>
      </c>
      <c r="CB7" s="25">
        <v>280.20999999999998</v>
      </c>
      <c r="CC7" s="25">
        <v>332.95</v>
      </c>
      <c r="CD7" s="25">
        <v>623.29</v>
      </c>
      <c r="CE7" s="25">
        <v>1902.79</v>
      </c>
      <c r="CF7" s="25">
        <v>299.77999999999997</v>
      </c>
      <c r="CG7" s="25">
        <v>305.38</v>
      </c>
      <c r="CH7" s="25">
        <v>390.47</v>
      </c>
      <c r="CI7" s="25">
        <v>403.61</v>
      </c>
      <c r="CJ7" s="25">
        <v>442.82</v>
      </c>
      <c r="CK7" s="25">
        <v>320.83</v>
      </c>
      <c r="CL7" s="25">
        <v>82.14</v>
      </c>
      <c r="CM7" s="25">
        <v>81.91</v>
      </c>
      <c r="CN7" s="25">
        <v>51.1</v>
      </c>
      <c r="CO7" s="25">
        <v>64.37</v>
      </c>
      <c r="CP7" s="25">
        <v>58.69</v>
      </c>
      <c r="CQ7" s="25">
        <v>59.59</v>
      </c>
      <c r="CR7" s="25">
        <v>58.56</v>
      </c>
      <c r="CS7" s="25">
        <v>49.08</v>
      </c>
      <c r="CT7" s="25">
        <v>51.46</v>
      </c>
      <c r="CU7" s="25">
        <v>51.84</v>
      </c>
      <c r="CV7" s="25">
        <v>56.15</v>
      </c>
      <c r="CW7" s="25">
        <v>68.84</v>
      </c>
      <c r="CX7" s="25">
        <v>64.69</v>
      </c>
      <c r="CY7" s="25">
        <v>88.09</v>
      </c>
      <c r="CZ7" s="25">
        <v>88.64</v>
      </c>
      <c r="DA7" s="25">
        <v>87.54</v>
      </c>
      <c r="DB7" s="25">
        <v>74.19</v>
      </c>
      <c r="DC7" s="25">
        <v>73.680000000000007</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1.35</v>
      </c>
      <c r="EF7" s="25">
        <v>27.61</v>
      </c>
      <c r="EG7" s="25">
        <v>0</v>
      </c>
      <c r="EH7" s="25">
        <v>0</v>
      </c>
      <c r="EI7" s="25">
        <v>0.31</v>
      </c>
      <c r="EJ7" s="25">
        <v>0.42</v>
      </c>
      <c r="EK7" s="25">
        <v>0.61</v>
      </c>
      <c r="EL7" s="25">
        <v>0.4</v>
      </c>
      <c r="EM7" s="25">
        <v>0.59</v>
      </c>
      <c r="EN7" s="25">
        <v>0.52</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45</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c r="B11">
        <v>4</v>
      </c>
      <c r="C11">
        <v>3</v>
      </c>
      <c r="D11">
        <v>2</v>
      </c>
      <c r="E11">
        <v>1</v>
      </c>
      <c r="F11">
        <v>0</v>
      </c>
      <c r="G11" t="s">
        <v>108</v>
      </c>
    </row>
    <row r="12" spans="1:144">
      <c r="B12">
        <v>1</v>
      </c>
      <c r="C12">
        <v>1</v>
      </c>
      <c r="D12">
        <v>2</v>
      </c>
      <c r="E12">
        <v>3</v>
      </c>
      <c r="F12">
        <v>4</v>
      </c>
      <c r="G12" t="s">
        <v>109</v>
      </c>
    </row>
    <row r="13" spans="1:144">
      <c r="B13" t="s">
        <v>110</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2024-01-24T07:11:28Z</cp:lastPrinted>
  <dcterms:created xsi:type="dcterms:W3CDTF">2023-12-05T01:07:57Z</dcterms:created>
  <dcterms:modified xsi:type="dcterms:W3CDTF">2024-02-27T00:51:38Z</dcterms:modified>
  <cp:category/>
</cp:coreProperties>
</file>