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8_伊佐市(済，体裁修正)済\"/>
    </mc:Choice>
  </mc:AlternateContent>
  <workbookProtection workbookAlgorithmName="SHA-512" workbookHashValue="l5I9Lmd5+7/4vg07p/lKTjCxldn4tJq2aVOR7s/1cPxcOvccZxrEiz6d84Rp0J/lvFGRx9HBKcGOTmj17adzvA==" workbookSaltValue="zmjswWSVU+lVPQzE9mDdJQ=="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E85" i="4"/>
  <c r="BB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<sst xmlns="http://schemas.openxmlformats.org/spreadsheetml/2006/main" count="228" uniqueCount="114">
  <si>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</si>
  <si>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</si>
  <si>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</si>
  <si>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</si>
  <si>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</si>
  <si>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</si>
  <si>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</si>
  <si>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</si>
  <si>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</si>
  <si>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</si>
  <si>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</si>
  <si>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</si>
  <si>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</si>
  <si>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</si>
  <si>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</si>
  <si>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</si>
  <si>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</si>
  <si>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</si>
  <si>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</si>
  <si>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</si>
  <si>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</si>
  <si>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</si>
  <si>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</si>
  <si>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</si>
  <si>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</si>
  <si>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</si>
  <si>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</si>
  <si>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</si>
  <si>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</si>
  <si>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</si>
  <si>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</si>
  <si>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</si>
  <si>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</si>
  <si>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</si>
  <si>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</si>
  <si>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</si>
  <si>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</si>
  <si>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</si>
  <si>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</si>
  <si>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</si>
  <si>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</si>
  <si>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</si>
  <si>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</si>
  <si>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</si>
  <si>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</si>
  <si>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</si>
  <si>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</si>
  <si>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</si>
  <si>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</si>
  <si>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</si>
  <si>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</si>
  <si>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</si>
  <si>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</si>
  <si>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</si>
  <si>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</si>
  <si>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</si>
  <si>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</si>
  <si>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</si>
  <si>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</si>
  <si>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</si>
  <si>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</si>
  <si>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</si>
  <si>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</si>
  <si>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</si>
  <si>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</si>
  <si>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</si>
  <si>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</si>
  <si>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</si>
  <si>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</si>
  <si>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</si>
  <si>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</si>
  <si>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</si>
  <si>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</si>
  <si>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</si>
  <si>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</si>
  <si>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</si>
  <si>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</si>
  <si>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</si>
  <si>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</si>
  <si>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</si>
  <si>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</si>
  <si>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</si>
  <si>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</si>
  <si>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</si>
  <si>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</si>
  <si>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</si>
  <si>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</si>
  <si>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</si>
  <si>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</si>
  <si>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</si>
  <si>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</si>
  <si>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</si>
  <si>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</si>
  <si>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</si>
  <si>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</si>
  <si>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</si>
  <si>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</si>
  <si>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</si>
  <si>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</si>
  <si>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</si>
  <si>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</si>
  <si>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</si>
  <si>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</si>
  <si>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</si>
  <si>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</si>
  <si>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</si>
  <si>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</si>
  <si>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</si>
  <si>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</si>
  <si>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</si>
  <si>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</si>
  <si>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は、類似団体平均値及び全国平均を上回っているものの給水収益の減少は明らかなことから、今後も健全経営を続けていくための改善点を洗い出し費用削減や更新投資等に充てる財源の確保に努める。
②累積欠損金も発生していないことから健全な財政運営が行われているといえる。
③流動比率は類似団体平均値より高く、指標は100%を超えており支払能力はあるものの、将来の償還・返済に備え、支払能力をさらに高める努力をする。
④企業債残高対給水収益比率については、類似団体平均値を下回っているものの、今後も給水収益が減少していくことから、投資規模の適正化に努め企業債発行額を抑制していく。
⑤今年度も100%を上回る実績となったが、今後、給水収益も減少していくことから更なる費用削減に努める。
⑥給水原価については、類似団体平均値及び全国平均値を下回っているが、今後の有収水量や経常費用の変化に備え投資の効率化や維持管理経費の削減に努める。
⑦施設利用率は類似団体平均値及び全国平均値より下回っており、今後は施設の統廃合を推進するとともに、更新時には適正な規模に見直す。
⑧有収率については類似団体平均値及び全国平均値を上回る指標であることから、引き続き漏水の早期発見に努める。</t>
    <rPh sb="155" eb="156">
      <t>タカ</t>
    </rPh>
    <phoneticPr fontId="4"/>
  </si>
  <si>
    <t>①有形固定資産減価償却率及び③管路更新率は類似団体平均値より低く、②管路経年化率は類似団体平均値より高くなっている。このことから、老朽化対策が喫緊の課題となっている。今後は施設の更新計画に従い、積極的に老朽管更新等に努める。</t>
    <phoneticPr fontId="4"/>
  </si>
  <si>
    <t>　今後は給水人口の減少等により使用水量も減少する中で、老朽化する施設や管路の積極的な更新を検討し、経費削減に努め、企業債の推移に留意しながら財政体質の強化を図り、健全で持続可能な運営を行えるよう一層の経営基盤強化を推進していく。</t>
    <rPh sb="27" eb="30">
      <t>ロウキュウカ</t>
    </rPh>
    <rPh sb="35" eb="37">
      <t>カンロ</t>
    </rPh>
    <rPh sb="38" eb="41">
      <t>セッキョクテキ</t>
    </rPh>
    <rPh sb="61" eb="63">
      <t>スイイ</t>
    </rPh>
    <rPh sb="64" eb="66">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</si>
</sst>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0.35</c:v>
                </c:pt>
                <c:pt idx="1">
                  <c:v>0.2</c:v>
                </c:pt>
                <c:pt idx="2">
                  <c:v>0.2</c:v>
                </c:pt>
                <c:pt idx="3">
                  <c:v>0.34</c:v>
                </c:pt>
                <c:pt idx="4">
                  <c:v>0.35</c:v>
                </c:pt>
              </c:numCache>
            </c:numRef>
          </c:val>
          <c:extLst>
            <c:ext xmlns:c16="http://schemas.microsoft.com/office/drawing/2014/chart" uri="{C3380CC4-5D6E-409C-BE32-E72D297353CC}">
              <c16:uniqueId val="{00000000-4831-4ED9-B012-40B5A39593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4831-4ED9-B012-40B5A39593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49.18</c:v>
                </c:pt>
                <c:pt idx="1">
                  <c:v>48.59</c:v>
                </c:pt>
                <c:pt idx="2">
                  <c:v>50.32</c:v>
                </c:pt>
                <c:pt idx="3">
                  <c:v>49.24</c:v>
                </c:pt>
                <c:pt idx="4">
                  <c:v>51.91</c:v>
                </c:pt>
              </c:numCache>
            </c:numRef>
          </c:val>
          <c:extLst>
            <c:ext xmlns:c16="http://schemas.microsoft.com/office/drawing/2014/chart" uri="{C3380CC4-5D6E-409C-BE32-E72D297353CC}">
              <c16:uniqueId val="{00000000-8C7E-422C-B2C3-82CB4B45A2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8C7E-422C-B2C3-82CB4B45A2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90.13</c:v>
                </c:pt>
                <c:pt idx="1">
                  <c:v>90.08</c:v>
                </c:pt>
                <c:pt idx="2">
                  <c:v>90.08</c:v>
                </c:pt>
                <c:pt idx="3">
                  <c:v>90.05</c:v>
                </c:pt>
                <c:pt idx="4">
                  <c:v>90.02</c:v>
                </c:pt>
              </c:numCache>
            </c:numRef>
          </c:val>
          <c:extLst>
            <c:ext xmlns:c16="http://schemas.microsoft.com/office/drawing/2014/chart" uri="{C3380CC4-5D6E-409C-BE32-E72D297353CC}">
              <c16:uniqueId val="{00000000-7F47-4536-9906-FE34A2B44F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7F47-4536-9906-FE34A2B44F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118.93</c:v>
                </c:pt>
                <c:pt idx="1">
                  <c:v>119.08</c:v>
                </c:pt>
                <c:pt idx="2">
                  <c:v>130.59</c:v>
                </c:pt>
                <c:pt idx="3">
                  <c:v>114.33</c:v>
                </c:pt>
                <c:pt idx="4">
                  <c:v>115.4</c:v>
                </c:pt>
              </c:numCache>
            </c:numRef>
          </c:val>
          <c:extLst>
            <c:ext xmlns:c16="http://schemas.microsoft.com/office/drawing/2014/chart" uri="{C3380CC4-5D6E-409C-BE32-E72D297353CC}">
              <c16:uniqueId val="{00000000-E99E-4C29-B02B-227F152446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E99E-4C29-B02B-227F152446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47.8</c:v>
                </c:pt>
                <c:pt idx="1">
                  <c:v>47.92</c:v>
                </c:pt>
                <c:pt idx="2">
                  <c:v>49.5</c:v>
                </c:pt>
                <c:pt idx="3">
                  <c:v>50.15</c:v>
                </c:pt>
                <c:pt idx="4">
                  <c:v>51.4</c:v>
                </c:pt>
              </c:numCache>
            </c:numRef>
          </c:val>
          <c:extLst>
            <c:ext xmlns:c16="http://schemas.microsoft.com/office/drawing/2014/chart" uri="{C3380CC4-5D6E-409C-BE32-E72D297353CC}">
              <c16:uniqueId val="{00000000-B95A-4321-B575-244D2B8C78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95A-4321-B575-244D2B8C78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c:v>
                </c:pt>
                <c:pt idx="1">
                  <c:v>23.66</c:v>
                </c:pt>
                <c:pt idx="2">
                  <c:v>27.02</c:v>
                </c:pt>
                <c:pt idx="3">
                  <c:v>26.96</c:v>
                </c:pt>
                <c:pt idx="4">
                  <c:v>26.96</c:v>
                </c:pt>
              </c:numCache>
            </c:numRef>
          </c:val>
          <c:extLst>
            <c:ext xmlns:c16="http://schemas.microsoft.com/office/drawing/2014/chart" uri="{C3380CC4-5D6E-409C-BE32-E72D297353CC}">
              <c16:uniqueId val="{00000000-582A-4265-A016-1A535974A7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582A-4265-A016-1A535974A7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7F-4F80-BF65-6D58937051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F77F-4F80-BF65-6D58937051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354.4</c:v>
                </c:pt>
                <c:pt idx="1">
                  <c:v>355.08</c:v>
                </c:pt>
                <c:pt idx="2">
                  <c:v>369.22</c:v>
                </c:pt>
                <c:pt idx="3">
                  <c:v>373.54</c:v>
                </c:pt>
                <c:pt idx="4">
                  <c:v>478.45</c:v>
                </c:pt>
              </c:numCache>
            </c:numRef>
          </c:val>
          <c:extLst>
            <c:ext xmlns:c16="http://schemas.microsoft.com/office/drawing/2014/chart" uri="{C3380CC4-5D6E-409C-BE32-E72D297353CC}">
              <c16:uniqueId val="{00000000-255B-4255-B0DA-3CE30C64EA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255B-4255-B0DA-3CE30C64EA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378.7</c:v>
                </c:pt>
                <c:pt idx="1">
                  <c:v>391.43</c:v>
                </c:pt>
                <c:pt idx="2">
                  <c:v>349.69</c:v>
                </c:pt>
                <c:pt idx="3">
                  <c:v>333.58</c:v>
                </c:pt>
                <c:pt idx="4">
                  <c:v>307.38</c:v>
                </c:pt>
              </c:numCache>
            </c:numRef>
          </c:val>
          <c:extLst>
            <c:ext xmlns:c16="http://schemas.microsoft.com/office/drawing/2014/chart" uri="{C3380CC4-5D6E-409C-BE32-E72D297353CC}">
              <c16:uniqueId val="{00000000-88D9-4E5D-864F-EF59F1CBDB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88D9-4E5D-864F-EF59F1CBDB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105.88</c:v>
                </c:pt>
                <c:pt idx="1">
                  <c:v>101.32</c:v>
                </c:pt>
                <c:pt idx="2">
                  <c:v>111.12</c:v>
                </c:pt>
                <c:pt idx="3">
                  <c:v>112.31</c:v>
                </c:pt>
                <c:pt idx="4">
                  <c:v>112.81</c:v>
                </c:pt>
              </c:numCache>
            </c:numRef>
          </c:val>
          <c:extLst>
            <c:ext xmlns:c16="http://schemas.microsoft.com/office/drawing/2014/chart" uri="{C3380CC4-5D6E-409C-BE32-E72D297353CC}">
              <c16:uniqueId val="{00000000-F84B-4840-9E18-680B782F58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84B-4840-9E18-680B782F58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148.26</c:v>
                </c:pt>
                <c:pt idx="1">
                  <c:v>154.85</c:v>
                </c:pt>
                <c:pt idx="2">
                  <c:v>141.37</c:v>
                </c:pt>
                <c:pt idx="3">
                  <c:v>140.02000000000001</c:v>
                </c:pt>
                <c:pt idx="4">
                  <c:v>139.44</c:v>
                </c:pt>
              </c:numCache>
            </c:numRef>
          </c:val>
          <c:extLst>
            <c:ext xmlns:c16="http://schemas.microsoft.com/office/drawing/2014/chart" uri="{C3380CC4-5D6E-409C-BE32-E72D297353CC}">
              <c16:uniqueId val="{00000000-2D31-4A9E-86F9-E6FDF700F8B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2D31-4A9E-86F9-E6FDF700F8B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伊佐市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23967</v>
      </c>
      <c r="AM8" s="45"/>
      <c r="AN8" s="45"/>
      <c r="AO8" s="45"/>
      <c r="AP8" s="45"/>
      <c r="AQ8" s="45"/>
      <c r="AR8" s="45"/>
      <c r="AS8" s="45"/>
      <c r="AT8" s="46">
        <f>データ!$S$6</f>
        <v>392.56</v>
      </c>
      <c r="AU8" s="47"/>
      <c r="AV8" s="47"/>
      <c r="AW8" s="47"/>
      <c r="AX8" s="47"/>
      <c r="AY8" s="47"/>
      <c r="AZ8" s="47"/>
      <c r="BA8" s="47"/>
      <c r="BB8" s="48">
        <f>データ!$T$6</f>
        <v>61.05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76.760000000000005</v>
      </c>
      <c r="J10" s="47"/>
      <c r="K10" s="47"/>
      <c r="L10" s="47"/>
      <c r="M10" s="47"/>
      <c r="N10" s="47"/>
      <c r="O10" s="81"/>
      <c r="P10" s="48">
        <f>データ!$P$6</f>
        <v>82.41</v>
      </c>
      <c r="Q10" s="48"/>
      <c r="R10" s="48"/>
      <c r="S10" s="48"/>
      <c r="T10" s="48"/>
      <c r="U10" s="48"/>
      <c r="V10" s="48"/>
      <c r="W10" s="45">
        <f>データ!$Q$6</f>
        <v>2904</v>
      </c>
      <c r="X10" s="45"/>
      <c r="Y10" s="45"/>
      <c r="Z10" s="45"/>
      <c r="AA10" s="45"/>
      <c r="AB10" s="45"/>
      <c r="AC10" s="45"/>
      <c r="AD10" s="2"/>
      <c r="AE10" s="2"/>
      <c r="AF10" s="2"/>
      <c r="AG10" s="2"/>
      <c r="AH10" s="2"/>
      <c r="AI10" s="2"/>
      <c r="AJ10" s="2"/>
      <c r="AK10" s="2"/>
      <c r="AL10" s="45">
        <f>データ!$U$6</f>
        <v>19502</v>
      </c>
      <c r="AM10" s="45"/>
      <c r="AN10" s="45"/>
      <c r="AO10" s="45"/>
      <c r="AP10" s="45"/>
      <c r="AQ10" s="45"/>
      <c r="AR10" s="45"/>
      <c r="AS10" s="45"/>
      <c r="AT10" s="46">
        <f>データ!$V$6</f>
        <v>45.94</v>
      </c>
      <c r="AU10" s="47"/>
      <c r="AV10" s="47"/>
      <c r="AW10" s="47"/>
      <c r="AX10" s="47"/>
      <c r="AY10" s="47"/>
      <c r="AZ10" s="47"/>
      <c r="BA10" s="47"/>
      <c r="BB10" s="48">
        <f>データ!$W$6</f>
        <v>424.51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t+2q9nmCMo13TEGUC7ePCbuda8vqu6Y1QGU8yuHq19UgJ/jKGyrQSGbMZkS1Fb433uBzKhvGm33Ys1dKXrdQw==" saltValue="0bO/WClDdM9TCoZBpYGS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462241</v>
      </c>
      <c r="D6" s="20">
        <f t="shared" si="3"/>
        <v>46</v>
      </c>
      <c r="E6" s="20">
        <f t="shared" si="3"/>
        <v>1</v>
      </c>
      <c r="F6" s="20">
        <f t="shared" si="3"/>
        <v>0</v>
      </c>
      <c r="G6" s="20">
        <f t="shared" si="3"/>
        <v>1</v>
      </c>
      <c r="H6" s="20" t="str">
        <f t="shared" si="3"/>
        <v>鹿児島県　伊佐市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76.760000000000005</v>
      </c>
      <c r="P6" s="21">
        <f t="shared" si="3"/>
        <v>82.41</v>
      </c>
      <c r="Q6" s="21">
        <f t="shared" si="3"/>
        <v>2904</v>
      </c>
      <c r="R6" s="21">
        <f t="shared" si="3"/>
        <v>23967</v>
      </c>
      <c r="S6" s="21">
        <f t="shared" si="3"/>
        <v>392.56</v>
      </c>
      <c r="T6" s="21">
        <f t="shared" si="3"/>
        <v>61.05</v>
      </c>
      <c r="U6" s="21">
        <f t="shared" si="3"/>
        <v>19502</v>
      </c>
      <c r="V6" s="21">
        <f t="shared" si="3"/>
        <v>45.94</v>
      </c>
      <c r="W6" s="21">
        <f t="shared" si="3"/>
        <v>424.51</v>
      </c>
      <c r="X6" s="22">
        <f>IF(X7="",NA(),X7)</f>
        <v>118.93</v>
      </c>
      <c r="Y6" s="22">
        <f t="shared" ref="Y6:AG6" si="4">IF(Y7="",NA(),Y7)</f>
        <v>119.08</v>
      </c>
      <c r="Z6" s="22">
        <f t="shared" si="4"/>
        <v>130.59</v>
      </c>
      <c r="AA6" s="22">
        <f t="shared" si="4"/>
        <v>114.33</v>
      </c>
      <c r="AB6" s="22">
        <f t="shared" si="4"/>
        <v>115.4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354.4</v>
      </c>
      <c r="AU6" s="22">
        <f t="shared" ref="AU6:BC6" si="6">IF(AU7="",NA(),AU7)</f>
        <v>355.08</v>
      </c>
      <c r="AV6" s="22">
        <f t="shared" si="6"/>
        <v>369.22</v>
      </c>
      <c r="AW6" s="22">
        <f t="shared" si="6"/>
        <v>373.54</v>
      </c>
      <c r="AX6" s="22">
        <f t="shared" si="6"/>
        <v>478.45</v>
      </c>
      <c r="AY6" s="22">
        <f t="shared" si="6"/>
        <v>369.69</v>
      </c>
      <c r="AZ6" s="22">
        <f t="shared" si="6"/>
        <v>379.08</v>
      </c>
      <c r="BA6" s="22">
        <f t="shared" si="6"/>
        <v>367.55</v>
      </c>
      <c r="BB6" s="22">
        <f t="shared" si="6"/>
        <v>378.56</v>
      </c>
      <c r="BC6" s="22">
        <f t="shared" si="6"/>
        <v>364.46</v>
      </c>
      <c r="BD6" s="21" t="str">
        <f>IF(BD7="","",IF(BD7="-","【-】","【"&amp;SUBSTITUTE(TEXT(BD7,"#,##0.00"),"-","△")&amp;"】"))</f>
        <v>【252.29】</v>
      </c>
      <c r="BE6" s="22">
        <f>IF(BE7="",NA(),BE7)</f>
        <v>378.7</v>
      </c>
      <c r="BF6" s="22">
        <f t="shared" ref="BF6:BN6" si="7">IF(BF7="",NA(),BF7)</f>
        <v>391.43</v>
      </c>
      <c r="BG6" s="22">
        <f t="shared" si="7"/>
        <v>349.69</v>
      </c>
      <c r="BH6" s="22">
        <f t="shared" si="7"/>
        <v>333.58</v>
      </c>
      <c r="BI6" s="22">
        <f t="shared" si="7"/>
        <v>307.38</v>
      </c>
      <c r="BJ6" s="22">
        <f t="shared" si="7"/>
        <v>402.99</v>
      </c>
      <c r="BK6" s="22">
        <f t="shared" si="7"/>
        <v>398.98</v>
      </c>
      <c r="BL6" s="22">
        <f t="shared" si="7"/>
        <v>418.68</v>
      </c>
      <c r="BM6" s="22">
        <f t="shared" si="7"/>
        <v>395.68</v>
      </c>
      <c r="BN6" s="22">
        <f t="shared" si="7"/>
        <v>403.72</v>
      </c>
      <c r="BO6" s="21" t="str">
        <f>IF(BO7="","",IF(BO7="-","【-】","【"&amp;SUBSTITUTE(TEXT(BO7,"#,##0.00"),"-","△")&amp;"】"))</f>
        <v>【268.07】</v>
      </c>
      <c r="BP6" s="22">
        <f>IF(BP7="",NA(),BP7)</f>
        <v>105.88</v>
      </c>
      <c r="BQ6" s="22">
        <f t="shared" ref="BQ6:BY6" si="8">IF(BQ7="",NA(),BQ7)</f>
        <v>101.32</v>
      </c>
      <c r="BR6" s="22">
        <f t="shared" si="8"/>
        <v>111.12</v>
      </c>
      <c r="BS6" s="22">
        <f t="shared" si="8"/>
        <v>112.31</v>
      </c>
      <c r="BT6" s="22">
        <f t="shared" si="8"/>
        <v>112.81</v>
      </c>
      <c r="BU6" s="22">
        <f t="shared" si="8"/>
        <v>98.66</v>
      </c>
      <c r="BV6" s="22">
        <f t="shared" si="8"/>
        <v>98.64</v>
      </c>
      <c r="BW6" s="22">
        <f t="shared" si="8"/>
        <v>94.78</v>
      </c>
      <c r="BX6" s="22">
        <f t="shared" si="8"/>
        <v>97.59</v>
      </c>
      <c r="BY6" s="22">
        <f t="shared" si="8"/>
        <v>92.17</v>
      </c>
      <c r="BZ6" s="21" t="str">
        <f>IF(BZ7="","",IF(BZ7="-","【-】","【"&amp;SUBSTITUTE(TEXT(BZ7,"#,##0.00"),"-","△")&amp;"】"))</f>
        <v>【97.47】</v>
      </c>
      <c r="CA6" s="22">
        <f>IF(CA7="",NA(),CA7)</f>
        <v>148.26</v>
      </c>
      <c r="CB6" s="22">
        <f t="shared" ref="CB6:CJ6" si="9">IF(CB7="",NA(),CB7)</f>
        <v>154.85</v>
      </c>
      <c r="CC6" s="22">
        <f t="shared" si="9"/>
        <v>141.37</v>
      </c>
      <c r="CD6" s="22">
        <f t="shared" si="9"/>
        <v>140.02000000000001</v>
      </c>
      <c r="CE6" s="22">
        <f t="shared" si="9"/>
        <v>139.44</v>
      </c>
      <c r="CF6" s="22">
        <f t="shared" si="9"/>
        <v>178.59</v>
      </c>
      <c r="CG6" s="22">
        <f t="shared" si="9"/>
        <v>178.92</v>
      </c>
      <c r="CH6" s="22">
        <f t="shared" si="9"/>
        <v>181.3</v>
      </c>
      <c r="CI6" s="22">
        <f t="shared" si="9"/>
        <v>181.71</v>
      </c>
      <c r="CJ6" s="22">
        <f t="shared" si="9"/>
        <v>188.51</v>
      </c>
      <c r="CK6" s="21" t="str">
        <f>IF(CK7="","",IF(CK7="-","【-】","【"&amp;SUBSTITUTE(TEXT(CK7,"#,##0.00"),"-","△")&amp;"】"))</f>
        <v>【174.75】</v>
      </c>
      <c r="CL6" s="22">
        <f>IF(CL7="",NA(),CL7)</f>
        <v>49.18</v>
      </c>
      <c r="CM6" s="22">
        <f t="shared" ref="CM6:CU6" si="10">IF(CM7="",NA(),CM7)</f>
        <v>48.59</v>
      </c>
      <c r="CN6" s="22">
        <f t="shared" si="10"/>
        <v>50.32</v>
      </c>
      <c r="CO6" s="22">
        <f t="shared" si="10"/>
        <v>49.24</v>
      </c>
      <c r="CP6" s="22">
        <f t="shared" si="10"/>
        <v>51.91</v>
      </c>
      <c r="CQ6" s="22">
        <f t="shared" si="10"/>
        <v>55.03</v>
      </c>
      <c r="CR6" s="22">
        <f t="shared" si="10"/>
        <v>55.14</v>
      </c>
      <c r="CS6" s="22">
        <f t="shared" si="10"/>
        <v>55.89</v>
      </c>
      <c r="CT6" s="22">
        <f t="shared" si="10"/>
        <v>55.72</v>
      </c>
      <c r="CU6" s="22">
        <f t="shared" si="10"/>
        <v>55.31</v>
      </c>
      <c r="CV6" s="21" t="str">
        <f>IF(CV7="","",IF(CV7="-","【-】","【"&amp;SUBSTITUTE(TEXT(CV7,"#,##0.00"),"-","△")&amp;"】"))</f>
        <v>【59.97】</v>
      </c>
      <c r="CW6" s="22">
        <f>IF(CW7="",NA(),CW7)</f>
        <v>90.13</v>
      </c>
      <c r="CX6" s="22">
        <f t="shared" ref="CX6:DF6" si="11">IF(CX7="",NA(),CX7)</f>
        <v>90.08</v>
      </c>
      <c r="CY6" s="22">
        <f t="shared" si="11"/>
        <v>90.08</v>
      </c>
      <c r="CZ6" s="22">
        <f t="shared" si="11"/>
        <v>90.05</v>
      </c>
      <c r="DA6" s="22">
        <f t="shared" si="11"/>
        <v>90.02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47.8</v>
      </c>
      <c r="DI6" s="22">
        <f t="shared" ref="DI6:DQ6" si="12">IF(DI7="",NA(),DI7)</f>
        <v>47.92</v>
      </c>
      <c r="DJ6" s="22">
        <f t="shared" si="12"/>
        <v>49.5</v>
      </c>
      <c r="DK6" s="22">
        <f t="shared" si="12"/>
        <v>50.15</v>
      </c>
      <c r="DL6" s="22">
        <f t="shared" si="12"/>
        <v>51.4</v>
      </c>
      <c r="DM6" s="22">
        <f t="shared" si="12"/>
        <v>48.87</v>
      </c>
      <c r="DN6" s="22">
        <f t="shared" si="12"/>
        <v>49.92</v>
      </c>
      <c r="DO6" s="22">
        <f t="shared" si="12"/>
        <v>50.63</v>
      </c>
      <c r="DP6" s="22">
        <f t="shared" si="12"/>
        <v>51.29</v>
      </c>
      <c r="DQ6" s="22">
        <f t="shared" si="12"/>
        <v>52.2</v>
      </c>
      <c r="DR6" s="21" t="str">
        <f>IF(DR7="","",IF(DR7="-","【-】","【"&amp;SUBSTITUTE(TEXT(DR7,"#,##0.00"),"-","△")&amp;"】"))</f>
        <v>【51.51】</v>
      </c>
      <c r="DS6" s="22">
        <f>IF(DS7="",NA(),DS7)</f>
        <v>20</v>
      </c>
      <c r="DT6" s="22">
        <f t="shared" ref="DT6:EB6" si="13">IF(DT7="",NA(),DT7)</f>
        <v>23.66</v>
      </c>
      <c r="DU6" s="22">
        <f t="shared" si="13"/>
        <v>27.02</v>
      </c>
      <c r="DV6" s="22">
        <f t="shared" si="13"/>
        <v>26.96</v>
      </c>
      <c r="DW6" s="22">
        <f t="shared" si="13"/>
        <v>26.96</v>
      </c>
      <c r="DX6" s="22">
        <f t="shared" si="13"/>
        <v>14.85</v>
      </c>
      <c r="DY6" s="22">
        <f t="shared" si="13"/>
        <v>16.88</v>
      </c>
      <c r="DZ6" s="22">
        <f t="shared" si="13"/>
        <v>18.28</v>
      </c>
      <c r="EA6" s="22">
        <f t="shared" si="13"/>
        <v>19.61</v>
      </c>
      <c r="EB6" s="22">
        <f t="shared" si="13"/>
        <v>20.73</v>
      </c>
      <c r="EC6" s="21" t="str">
        <f>IF(EC7="","",IF(EC7="-","【-】","【"&amp;SUBSTITUTE(TEXT(EC7,"#,##0.00"),"-","△")&amp;"】"))</f>
        <v>【23.75】</v>
      </c>
      <c r="ED6" s="22">
        <f>IF(ED7="",NA(),ED7)</f>
        <v>0.35</v>
      </c>
      <c r="EE6" s="22">
        <f t="shared" ref="EE6:EM6" si="14">IF(EE7="",NA(),EE7)</f>
        <v>0.2</v>
      </c>
      <c r="EF6" s="22">
        <f t="shared" si="14"/>
        <v>0.2</v>
      </c>
      <c r="EG6" s="22">
        <f t="shared" si="14"/>
        <v>0.34</v>
      </c>
      <c r="EH6" s="22">
        <f t="shared" si="14"/>
        <v>0.35</v>
      </c>
      <c r="EI6" s="22">
        <f t="shared" si="14"/>
        <v>0.5</v>
      </c>
      <c r="EJ6" s="22">
        <f t="shared" si="14"/>
        <v>0.52</v>
      </c>
      <c r="EK6" s="22">
        <f t="shared" si="14"/>
        <v>0.53</v>
      </c>
      <c r="EL6" s="22">
        <f t="shared" si="14"/>
        <v>0.48</v>
      </c>
      <c r="EM6" s="22">
        <f t="shared" si="14"/>
        <v>0.5</v>
      </c>
      <c r="EN6" s="21" t="str">
        <f>IF(EN7="","",IF(EN7="-","【-】","【"&amp;SUBSTITUTE(TEXT(EN7,"#,##0.00"),"-","△")&amp;"】"))</f>
        <v>【0.67】</v>
      </c>
    </row>
    <row r="7" spans="1:144" s="23" customFormat="1">
      <c r="A7" s="15"/>
      <c r="B7" s="24">
        <v>2022</v>
      </c>
      <c r="C7" s="24">
        <v>462241</v>
      </c>
      <c r="D7" s="24">
        <v>46</v>
      </c>
      <c r="E7" s="24">
        <v>1</v>
      </c>
      <c r="F7" s="24">
        <v>0</v>
      </c>
      <c r="G7" s="24">
        <v>1</v>
      </c>
      <c r="H7" s="24" t="s">
        <v>93</v>
      </c>
      <c r="I7" s="24" t="s">
        <v>94</v>
      </c>
      <c r="J7" s="24" t="s">
        <v>95</v>
      </c>
      <c r="K7" s="24" t="s">
        <v>96</v>
      </c>
      <c r="L7" s="24" t="s">
        <v>97</v>
      </c>
      <c r="M7" s="24" t="s">
        <v>98</v>
      </c>
      <c r="N7" s="25" t="s">
        <v>99</v>
      </c>
      <c r="O7" s="25">
        <v>76.760000000000005</v>
      </c>
      <c r="P7" s="25">
        <v>82.41</v>
      </c>
      <c r="Q7" s="25">
        <v>2904</v>
      </c>
      <c r="R7" s="25">
        <v>23967</v>
      </c>
      <c r="S7" s="25">
        <v>392.56</v>
      </c>
      <c r="T7" s="25">
        <v>61.05</v>
      </c>
      <c r="U7" s="25">
        <v>19502</v>
      </c>
      <c r="V7" s="25">
        <v>45.94</v>
      </c>
      <c r="W7" s="25">
        <v>424.51</v>
      </c>
      <c r="X7" s="25">
        <v>118.93</v>
      </c>
      <c r="Y7" s="25">
        <v>119.08</v>
      </c>
      <c r="Z7" s="25">
        <v>130.59</v>
      </c>
      <c r="AA7" s="25">
        <v>114.33</v>
      </c>
      <c r="AB7" s="25">
        <v>115.4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354.4</v>
      </c>
      <c r="AU7" s="25">
        <v>355.08</v>
      </c>
      <c r="AV7" s="25">
        <v>369.22</v>
      </c>
      <c r="AW7" s="25">
        <v>373.54</v>
      </c>
      <c r="AX7" s="25">
        <v>478.45</v>
      </c>
      <c r="AY7" s="25">
        <v>369.69</v>
      </c>
      <c r="AZ7" s="25">
        <v>379.08</v>
      </c>
      <c r="BA7" s="25">
        <v>367.55</v>
      </c>
      <c r="BB7" s="25">
        <v>378.56</v>
      </c>
      <c r="BC7" s="25">
        <v>364.46</v>
      </c>
      <c r="BD7" s="25">
        <v>252.29</v>
      </c>
      <c r="BE7" s="25">
        <v>378.7</v>
      </c>
      <c r="BF7" s="25">
        <v>391.43</v>
      </c>
      <c r="BG7" s="25">
        <v>349.69</v>
      </c>
      <c r="BH7" s="25">
        <v>333.58</v>
      </c>
      <c r="BI7" s="25">
        <v>307.38</v>
      </c>
      <c r="BJ7" s="25">
        <v>402.99</v>
      </c>
      <c r="BK7" s="25">
        <v>398.98</v>
      </c>
      <c r="BL7" s="25">
        <v>418.68</v>
      </c>
      <c r="BM7" s="25">
        <v>395.68</v>
      </c>
      <c r="BN7" s="25">
        <v>403.72</v>
      </c>
      <c r="BO7" s="25">
        <v>268.07</v>
      </c>
      <c r="BP7" s="25">
        <v>105.88</v>
      </c>
      <c r="BQ7" s="25">
        <v>101.32</v>
      </c>
      <c r="BR7" s="25">
        <v>111.12</v>
      </c>
      <c r="BS7" s="25">
        <v>112.31</v>
      </c>
      <c r="BT7" s="25">
        <v>112.81</v>
      </c>
      <c r="BU7" s="25">
        <v>98.66</v>
      </c>
      <c r="BV7" s="25">
        <v>98.64</v>
      </c>
      <c r="BW7" s="25">
        <v>94.78</v>
      </c>
      <c r="BX7" s="25">
        <v>97.59</v>
      </c>
      <c r="BY7" s="25">
        <v>92.17</v>
      </c>
      <c r="BZ7" s="25">
        <v>97.47</v>
      </c>
      <c r="CA7" s="25">
        <v>148.26</v>
      </c>
      <c r="CB7" s="25">
        <v>154.85</v>
      </c>
      <c r="CC7" s="25">
        <v>141.37</v>
      </c>
      <c r="CD7" s="25">
        <v>140.02000000000001</v>
      </c>
      <c r="CE7" s="25">
        <v>139.44</v>
      </c>
      <c r="CF7" s="25">
        <v>178.59</v>
      </c>
      <c r="CG7" s="25">
        <v>178.92</v>
      </c>
      <c r="CH7" s="25">
        <v>181.3</v>
      </c>
      <c r="CI7" s="25">
        <v>181.71</v>
      </c>
      <c r="CJ7" s="25">
        <v>188.51</v>
      </c>
      <c r="CK7" s="25">
        <v>174.75</v>
      </c>
      <c r="CL7" s="25">
        <v>49.18</v>
      </c>
      <c r="CM7" s="25">
        <v>48.59</v>
      </c>
      <c r="CN7" s="25">
        <v>50.32</v>
      </c>
      <c r="CO7" s="25">
        <v>49.24</v>
      </c>
      <c r="CP7" s="25">
        <v>51.91</v>
      </c>
      <c r="CQ7" s="25">
        <v>55.03</v>
      </c>
      <c r="CR7" s="25">
        <v>55.14</v>
      </c>
      <c r="CS7" s="25">
        <v>55.89</v>
      </c>
      <c r="CT7" s="25">
        <v>55.72</v>
      </c>
      <c r="CU7" s="25">
        <v>55.31</v>
      </c>
      <c r="CV7" s="25">
        <v>59.97</v>
      </c>
      <c r="CW7" s="25">
        <v>90.13</v>
      </c>
      <c r="CX7" s="25">
        <v>90.08</v>
      </c>
      <c r="CY7" s="25">
        <v>90.08</v>
      </c>
      <c r="CZ7" s="25">
        <v>90.05</v>
      </c>
      <c r="DA7" s="25">
        <v>90.02</v>
      </c>
      <c r="DB7" s="25">
        <v>81.900000000000006</v>
      </c>
      <c r="DC7" s="25">
        <v>81.39</v>
      </c>
      <c r="DD7" s="25">
        <v>81.27</v>
      </c>
      <c r="DE7" s="25">
        <v>81.260000000000005</v>
      </c>
      <c r="DF7" s="25">
        <v>80.36</v>
      </c>
      <c r="DG7" s="25">
        <v>89.76</v>
      </c>
      <c r="DH7" s="25">
        <v>47.8</v>
      </c>
      <c r="DI7" s="25">
        <v>47.92</v>
      </c>
      <c r="DJ7" s="25">
        <v>49.5</v>
      </c>
      <c r="DK7" s="25">
        <v>50.15</v>
      </c>
      <c r="DL7" s="25">
        <v>51.4</v>
      </c>
      <c r="DM7" s="25">
        <v>48.87</v>
      </c>
      <c r="DN7" s="25">
        <v>49.92</v>
      </c>
      <c r="DO7" s="25">
        <v>50.63</v>
      </c>
      <c r="DP7" s="25">
        <v>51.29</v>
      </c>
      <c r="DQ7" s="25">
        <v>52.2</v>
      </c>
      <c r="DR7" s="25">
        <v>51.51</v>
      </c>
      <c r="DS7" s="25">
        <v>20</v>
      </c>
      <c r="DT7" s="25">
        <v>23.66</v>
      </c>
      <c r="DU7" s="25">
        <v>27.02</v>
      </c>
      <c r="DV7" s="25">
        <v>26.96</v>
      </c>
      <c r="DW7" s="25">
        <v>26.96</v>
      </c>
      <c r="DX7" s="25">
        <v>14.85</v>
      </c>
      <c r="DY7" s="25">
        <v>16.88</v>
      </c>
      <c r="DZ7" s="25">
        <v>18.28</v>
      </c>
      <c r="EA7" s="25">
        <v>19.61</v>
      </c>
      <c r="EB7" s="25">
        <v>20.73</v>
      </c>
      <c r="EC7" s="25">
        <v>23.75</v>
      </c>
      <c r="ED7" s="25">
        <v>0.35</v>
      </c>
      <c r="EE7" s="25">
        <v>0.2</v>
      </c>
      <c r="EF7" s="25">
        <v>0.2</v>
      </c>
      <c r="EG7" s="25">
        <v>0.34</v>
      </c>
      <c r="EH7" s="25">
        <v>0.35</v>
      </c>
      <c r="EI7" s="25">
        <v>0.5</v>
      </c>
      <c r="EJ7" s="25">
        <v>0.52</v>
      </c>
      <c r="EK7" s="25">
        <v>0.53</v>
      </c>
      <c r="EL7" s="25">
        <v>0.48</v>
      </c>
      <c r="EM7" s="25">
        <v>0.5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2024-01-18T01:04:31Z</cp:lastPrinted>
  <dcterms:created xsi:type="dcterms:W3CDTF">2023-12-05T01:02:52Z</dcterms:created>
  <dcterms:modified xsi:type="dcterms:W3CDTF">2024-02-20T07:05:33Z</dcterms:modified>
  <cp:category/>
</cp:coreProperties>
</file>