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17_南九州市(済，了)\"/>
    </mc:Choice>
  </mc:AlternateContent>
  <workbookProtection workbookAlgorithmName="SHA-512" workbookHashValue="240Y9/AS2W2eoNQw4RM+TjLQnTvehj8XfzubR3W9kuzhCWGBUp7mw0UTNUuML8Y5lcHNKGQAEvaA7KRrGCwUYw==" workbookSaltValue="eVKPaA4nSCTFSwGJ9brVBQ==" workbookSpinCount="100000" lockStructure="1"/>
  <bookViews>
    <workbookView xWindow="0" yWindow="0" windowWidth="28800" windowHeight="1246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O6" i="5"/>
  <c r="I10" i="4" s="1"/>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P10" i="4"/>
  <c r="B10" i="4"/>
  <c r="P8" i="4"/>
  <c r="I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<sst xmlns="http://schemas.openxmlformats.org/spreadsheetml/2006/main" count="228" uniqueCount="114">
  <si>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</si>
  <si>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</si>
  <si>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</si>
  <si>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</si>
  <si>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</si>
  <si>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</si>
  <si>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</si>
  <si>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</si>
  <si>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</si>
  <si>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</si>
  <si>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</si>
  <si>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</si>
  <si>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</si>
  <si>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</si>
  <si>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</si>
  <si>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</si>
  <si>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</si>
  <si>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</si>
  <si>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</si>
  <si>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</si>
  <si>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</si>
  <si>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</si>
  <si>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</si>
  <si>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</si>
  <si>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</si>
  <si>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</si>
  <si>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</si>
  <si>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</si>
  <si>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</si>
  <si>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</si>
  <si>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</si>
  <si>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</si>
  <si>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</si>
  <si>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</si>
  <si>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</si>
  <si>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</si>
  <si>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</si>
  <si>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</si>
  <si>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</si>
  <si>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</si>
  <si>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</si>
  <si>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</si>
  <si>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</si>
  <si>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</si>
  <si>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</si>
  <si>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</si>
  <si>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</si>
  <si>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</si>
  <si>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</si>
  <si>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</si>
  <si>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</si>
  <si>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</si>
  <si>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</si>
  <si>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</si>
  <si>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</si>
  <si>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</si>
  <si>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</si>
  <si>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</si>
  <si>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</si>
  <si>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</si>
  <si>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</si>
  <si>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</si>
  <si>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</si>
  <si>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</si>
  <si>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</si>
  <si>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</si>
  <si>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</si>
  <si>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</si>
  <si>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</si>
  <si>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</si>
  <si>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</si>
  <si>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</si>
  <si>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</si>
  <si>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</si>
  <si>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</si>
  <si>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</si>
  <si>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</si>
  <si>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</si>
  <si>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</si>
  <si>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</si>
  <si>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</si>
  <si>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</si>
  <si>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</si>
  <si>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</si>
  <si>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</si>
  <si>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</si>
  <si>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</si>
  <si>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</si>
  <si>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</si>
  <si>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</si>
  <si>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</si>
  <si>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</si>
  <si>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</si>
  <si>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南九州市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</si>
  <si>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</si>
  <si>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</si>
  <si>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</si>
  <si>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</si>
  <si>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</si>
  <si>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</si>
  <si>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</si>
  <si>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</si>
  <si>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</si>
  <si>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</si>
  <si>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</si>
  <si>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</si>
  <si>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</si>
  <si>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</si>
  <si>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</si>
  <si>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</si>
  <si>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</si>
  <si>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給水人口の減少とともに，給水収益は年々減少していく一方，施設の老朽化が進み，維持管理費が増加しており，経営状況は厳しい状況にある。
　令和4年度に実施した料金改定により，給水収益の増加が図られ，いくつかの指標は改善されたが，物価高騰等の影響により費用が増加している。
　今後も施設規模の見直しやコスト縮減など，経営の安定化を図りながら，老朽管を含めた計画的な施設の更新を進めていかなければならない。</t>
    <rPh sb="57" eb="58">
      <t>キビ</t>
    </rPh>
    <rPh sb="60" eb="62">
      <t>ジョウキョウ</t>
    </rPh>
    <rPh sb="68" eb="70">
      <t>レイワ</t>
    </rPh>
    <rPh sb="71" eb="73">
      <t>ネンド</t>
    </rPh>
    <rPh sb="74" eb="76">
      <t>ジッシ</t>
    </rPh>
    <rPh sb="78" eb="82">
      <t>リョウキンカイテイ</t>
    </rPh>
    <rPh sb="86" eb="90">
      <t>キュウスイシュウエキ</t>
    </rPh>
    <rPh sb="91" eb="93">
      <t>ゾウカ</t>
    </rPh>
    <rPh sb="94" eb="95">
      <t>ハカ</t>
    </rPh>
    <rPh sb="103" eb="105">
      <t>シヒョウ</t>
    </rPh>
    <rPh sb="106" eb="108">
      <t>カイゼン</t>
    </rPh>
    <rPh sb="113" eb="117">
      <t>ブッカコウトウ</t>
    </rPh>
    <rPh sb="117" eb="118">
      <t>ナド</t>
    </rPh>
    <rPh sb="119" eb="121">
      <t>エイキョウ</t>
    </rPh>
    <rPh sb="124" eb="126">
      <t>ヒヨウ</t>
    </rPh>
    <rPh sb="127" eb="129">
      <t>ゾウカ</t>
    </rPh>
    <rPh sb="136" eb="138">
      <t>コンゴ</t>
    </rPh>
    <rPh sb="139" eb="141">
      <t>シセツ</t>
    </rPh>
    <rPh sb="141" eb="143">
      <t>キボ</t>
    </rPh>
    <rPh sb="144" eb="146">
      <t>ミナオ</t>
    </rPh>
    <rPh sb="151" eb="153">
      <t>シュクゲン</t>
    </rPh>
    <rPh sb="169" eb="172">
      <t>ロウキュウカン</t>
    </rPh>
    <rPh sb="186" eb="187">
      <t>スス</t>
    </rPh>
    <phoneticPr fontId="4"/>
  </si>
  <si>
    <t>①経常収支比率
　令和4年度に実施した料金改定により改善されているものの，類似団体とは差があるため，今後も経営改善に努めていく。
②累積欠損金比率
　欠損金は発生していない。
③流動比率
　ここ数年連続して減少していたが，料金改定に伴い，流動資産等が増えたため，若干改善された。
④企業債残高対給水収益比率
　企業債残高の減少，料金改定による給水収益の増加により，大きく下がった。今後も計画的で適切な借入に留意していく。
⑤料金回収率
　料金改定により改善され，類似団体を上回ったが，依然として100％は下回っており，さらなる経費削減を図る必要がある。
⑥給水原価
　類似団体より低く抑えられているが，維持管理費は増加傾向にあるため，今後もコスト縮減に努めていく。
⑦施設利用率
　類似団体と比べ，有効利用が図られており，適正規模であると判断する。
⑧有収率
　ここ数年横ばいで推移しているが，管路の漏水が多発していることから，漏水調査，管路更新等により改善していく必要がある。</t>
    <rPh sb="9" eb="11">
      <t>レイワ</t>
    </rPh>
    <rPh sb="12" eb="14">
      <t>ネンド</t>
    </rPh>
    <rPh sb="15" eb="17">
      <t>ジッシ</t>
    </rPh>
    <rPh sb="19" eb="23">
      <t>リョウキンカイテイ</t>
    </rPh>
    <rPh sb="26" eb="28">
      <t>カイゼン</t>
    </rPh>
    <rPh sb="37" eb="39">
      <t>ルイジ</t>
    </rPh>
    <rPh sb="39" eb="41">
      <t>ダンタイ</t>
    </rPh>
    <rPh sb="43" eb="44">
      <t>サ</t>
    </rPh>
    <rPh sb="50" eb="52">
      <t>コンゴ</t>
    </rPh>
    <rPh sb="53" eb="55">
      <t>ケイエイ</t>
    </rPh>
    <rPh sb="55" eb="57">
      <t>カイゼン</t>
    </rPh>
    <rPh sb="58" eb="59">
      <t>ツト</t>
    </rPh>
    <rPh sb="103" eb="105">
      <t>ゲンショウ</t>
    </rPh>
    <rPh sb="111" eb="115">
      <t>リョウキンカイテイ</t>
    </rPh>
    <rPh sb="116" eb="117">
      <t>トモナ</t>
    </rPh>
    <rPh sb="119" eb="123">
      <t>リュウドウシサン</t>
    </rPh>
    <rPh sb="123" eb="124">
      <t>ナド</t>
    </rPh>
    <rPh sb="125" eb="126">
      <t>フ</t>
    </rPh>
    <rPh sb="131" eb="133">
      <t>ジャッカン</t>
    </rPh>
    <rPh sb="133" eb="135">
      <t>カイゼン</t>
    </rPh>
    <rPh sb="155" eb="158">
      <t>キギョウサイ</t>
    </rPh>
    <rPh sb="158" eb="160">
      <t>ザンダカ</t>
    </rPh>
    <rPh sb="161" eb="163">
      <t>ゲンショウ</t>
    </rPh>
    <rPh sb="164" eb="168">
      <t>リョウキンカイテイ</t>
    </rPh>
    <rPh sb="171" eb="175">
      <t>キュウスイシュウエキ</t>
    </rPh>
    <rPh sb="182" eb="183">
      <t>オオ</t>
    </rPh>
    <rPh sb="185" eb="186">
      <t>サ</t>
    </rPh>
    <rPh sb="190" eb="192">
      <t>コンゴ</t>
    </rPh>
    <rPh sb="193" eb="196">
      <t>ケイカクテキ</t>
    </rPh>
    <rPh sb="197" eb="199">
      <t>テキセツ</t>
    </rPh>
    <rPh sb="200" eb="202">
      <t>カリイレ</t>
    </rPh>
    <rPh sb="203" eb="205">
      <t>リュウイ</t>
    </rPh>
    <rPh sb="219" eb="223">
      <t>リョウキンカイテイ</t>
    </rPh>
    <rPh sb="226" eb="228">
      <t>カイゼン</t>
    </rPh>
    <rPh sb="231" eb="235">
      <t>ルイジダンタイ</t>
    </rPh>
    <rPh sb="236" eb="238">
      <t>ウワマワ</t>
    </rPh>
    <rPh sb="242" eb="244">
      <t>イゼン</t>
    </rPh>
    <rPh sb="284" eb="286">
      <t>ルイジ</t>
    </rPh>
    <rPh sb="286" eb="288">
      <t>ダンタイ</t>
    </rPh>
    <rPh sb="290" eb="291">
      <t>ヒク</t>
    </rPh>
    <rPh sb="292" eb="293">
      <t>オサ</t>
    </rPh>
    <rPh sb="301" eb="303">
      <t>イジ</t>
    </rPh>
    <rPh sb="303" eb="306">
      <t>カンリヒ</t>
    </rPh>
    <rPh sb="307" eb="309">
      <t>ゾウカ</t>
    </rPh>
    <rPh sb="309" eb="311">
      <t>ケイコウ</t>
    </rPh>
    <rPh sb="317" eb="319">
      <t>コンゴ</t>
    </rPh>
    <rPh sb="323" eb="325">
      <t>シュクゲン</t>
    </rPh>
    <rPh sb="326" eb="327">
      <t>ツト</t>
    </rPh>
    <rPh sb="341" eb="343">
      <t>ルイジ</t>
    </rPh>
    <rPh sb="343" eb="345">
      <t>ダンタイ</t>
    </rPh>
    <rPh sb="346" eb="347">
      <t>クラ</t>
    </rPh>
    <rPh sb="414" eb="416">
      <t>ロウスイ</t>
    </rPh>
    <rPh sb="416" eb="418">
      <t>チョウサ</t>
    </rPh>
    <rPh sb="423" eb="424">
      <t>ナド</t>
    </rPh>
    <phoneticPr fontId="4"/>
  </si>
  <si>
    <t>①有形固定資産減価償却率
　類似団体と近い数値であるが，施設の老朽化が進んでおり，計画的に更新していく必要がある。
②管路経年化率
　耐用年数を超えた老朽管がかなり多く存在しており，類似団体を上回っているため，計画的に更新していく必要がある。
③管路更新率
　ここ数年は類似団体と同程度であるが，以前は更新率が低く，老朽化が進んだ要因となっている。財源確保は厳しい状況だが，可能な限り更新に努めていく。</t>
    <rPh sb="14" eb="16">
      <t>ルイジ</t>
    </rPh>
    <rPh sb="16" eb="18">
      <t>ダンタイ</t>
    </rPh>
    <rPh sb="63" eb="64">
      <t>カ</t>
    </rPh>
    <rPh sb="91" eb="93">
      <t>ルイジ</t>
    </rPh>
    <rPh sb="93" eb="95">
      <t>ダンタイ</t>
    </rPh>
    <rPh sb="132" eb="133">
      <t>スウ</t>
    </rPh>
    <rPh sb="135" eb="137">
      <t>ルイジ</t>
    </rPh>
    <rPh sb="137" eb="139">
      <t>ダンタイ</t>
    </rPh>
    <rPh sb="174" eb="176">
      <t>ザイゲン</t>
    </rPh>
    <rPh sb="176" eb="178">
      <t>カクホ</t>
    </rPh>
    <rPh sb="179" eb="180">
      <t>キビ</t>
    </rPh>
    <rPh sb="182" eb="184">
      <t>ジョウキョウ</t>
    </rPh>
    <rPh sb="187" eb="189">
      <t>カノウ</t>
    </rPh>
    <rPh sb="190" eb="191">
      <t>カギ</t>
    </rPh>
    <rPh sb="192" eb="194">
      <t>コウシン</t>
    </rPh>
    <rPh sb="195" eb="19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</si>
</sst>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0.21</c:v>
                </c:pt>
                <c:pt idx="1">
                  <c:v>0.6</c:v>
                </c:pt>
                <c:pt idx="2">
                  <c:v>0.61</c:v>
                </c:pt>
                <c:pt idx="3">
                  <c:v>0.4</c:v>
                </c:pt>
                <c:pt idx="4">
                  <c:v>0.43</c:v>
                </c:pt>
              </c:numCache>
            </c:numRef>
          </c:val>
          <c:extLst>
            <c:ext xmlns:c16="http://schemas.microsoft.com/office/drawing/2014/chart" uri="{C3380CC4-5D6E-409C-BE32-E72D297353CC}">
              <c16:uniqueId val="{00000000-00B0-4726-B08B-3446A17EAA3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0.57999999999999996</c:v>
                </c:pt>
                <c:pt idx="1">
                  <c:v>0.54</c:v>
                </c:pt>
                <c:pt idx="2">
                  <c:v>0.56999999999999995</c:v>
                </c:pt>
                <c:pt idx="3">
                  <c:v>0.52</c:v>
                </c:pt>
                <c:pt idx="4">
                  <c:v>0.48</c:v>
                </c:pt>
              </c:numCache>
            </c:numRef>
          </c:val>
          <c:smooth val="0"/>
          <c:extLst>
            <c:ext xmlns:c16="http://schemas.microsoft.com/office/drawing/2014/chart" uri="{C3380CC4-5D6E-409C-BE32-E72D297353CC}">
              <c16:uniqueId val="{00000001-00B0-4726-B08B-3446A17EAA3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62.41</c:v>
                </c:pt>
                <c:pt idx="1">
                  <c:v>66.91</c:v>
                </c:pt>
                <c:pt idx="2">
                  <c:v>68.13</c:v>
                </c:pt>
                <c:pt idx="3">
                  <c:v>68.099999999999994</c:v>
                </c:pt>
                <c:pt idx="4">
                  <c:v>65.64</c:v>
                </c:pt>
              </c:numCache>
            </c:numRef>
          </c:val>
          <c:extLst>
            <c:ext xmlns:c16="http://schemas.microsoft.com/office/drawing/2014/chart" uri="{C3380CC4-5D6E-409C-BE32-E72D297353CC}">
              <c16:uniqueId val="{00000000-39D9-427D-B6C6-5D1DCC494F2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59.67</c:v>
                </c:pt>
                <c:pt idx="2">
                  <c:v>60.12</c:v>
                </c:pt>
                <c:pt idx="3">
                  <c:v>60.34</c:v>
                </c:pt>
                <c:pt idx="4">
                  <c:v>59.54</c:v>
                </c:pt>
              </c:numCache>
            </c:numRef>
          </c:val>
          <c:smooth val="0"/>
          <c:extLst>
            <c:ext xmlns:c16="http://schemas.microsoft.com/office/drawing/2014/chart" uri="{C3380CC4-5D6E-409C-BE32-E72D297353CC}">
              <c16:uniqueId val="{00000001-39D9-427D-B6C6-5D1DCC494F2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99.41</c:v>
                </c:pt>
                <c:pt idx="1">
                  <c:v>90.28</c:v>
                </c:pt>
                <c:pt idx="2">
                  <c:v>88.79</c:v>
                </c:pt>
                <c:pt idx="3">
                  <c:v>87.46</c:v>
                </c:pt>
                <c:pt idx="4">
                  <c:v>88.57</c:v>
                </c:pt>
              </c:numCache>
            </c:numRef>
          </c:val>
          <c:extLst>
            <c:ext xmlns:c16="http://schemas.microsoft.com/office/drawing/2014/chart" uri="{C3380CC4-5D6E-409C-BE32-E72D297353CC}">
              <c16:uniqueId val="{00000000-16E1-47D1-B303-8EE9C6BB147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84.8</c:v>
                </c:pt>
                <c:pt idx="1">
                  <c:v>84.6</c:v>
                </c:pt>
                <c:pt idx="2">
                  <c:v>84.24</c:v>
                </c:pt>
                <c:pt idx="3">
                  <c:v>84.19</c:v>
                </c:pt>
                <c:pt idx="4">
                  <c:v>83.93</c:v>
                </c:pt>
              </c:numCache>
            </c:numRef>
          </c:val>
          <c:smooth val="0"/>
          <c:extLst>
            <c:ext xmlns:c16="http://schemas.microsoft.com/office/drawing/2014/chart" uri="{C3380CC4-5D6E-409C-BE32-E72D297353CC}">
              <c16:uniqueId val="{00000001-16E1-47D1-B303-8EE9C6BB147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100.74</c:v>
                </c:pt>
                <c:pt idx="1">
                  <c:v>101.93</c:v>
                </c:pt>
                <c:pt idx="2">
                  <c:v>102.59</c:v>
                </c:pt>
                <c:pt idx="3">
                  <c:v>101</c:v>
                </c:pt>
                <c:pt idx="4">
                  <c:v>106.52</c:v>
                </c:pt>
              </c:numCache>
            </c:numRef>
          </c:val>
          <c:extLst>
            <c:ext xmlns:c16="http://schemas.microsoft.com/office/drawing/2014/chart" uri="{C3380CC4-5D6E-409C-BE32-E72D297353CC}">
              <c16:uniqueId val="{00000000-CFCC-45DC-8177-DF18CEA7DF2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110.66</c:v>
                </c:pt>
                <c:pt idx="1">
                  <c:v>109.01</c:v>
                </c:pt>
                <c:pt idx="2">
                  <c:v>108.83</c:v>
                </c:pt>
                <c:pt idx="3">
                  <c:v>109.23</c:v>
                </c:pt>
                <c:pt idx="4">
                  <c:v>108.04</c:v>
                </c:pt>
              </c:numCache>
            </c:numRef>
          </c:val>
          <c:smooth val="0"/>
          <c:extLst>
            <c:ext xmlns:c16="http://schemas.microsoft.com/office/drawing/2014/chart" uri="{C3380CC4-5D6E-409C-BE32-E72D297353CC}">
              <c16:uniqueId val="{00000001-CFCC-45DC-8177-DF18CEA7DF2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44.58</c:v>
                </c:pt>
                <c:pt idx="1">
                  <c:v>45.88</c:v>
                </c:pt>
                <c:pt idx="2">
                  <c:v>47.41</c:v>
                </c:pt>
                <c:pt idx="3">
                  <c:v>49.02</c:v>
                </c:pt>
                <c:pt idx="4">
                  <c:v>50.55</c:v>
                </c:pt>
              </c:numCache>
            </c:numRef>
          </c:val>
          <c:extLst>
            <c:ext xmlns:c16="http://schemas.microsoft.com/office/drawing/2014/chart" uri="{C3380CC4-5D6E-409C-BE32-E72D297353CC}">
              <c16:uniqueId val="{00000000-E7E4-438C-9F1D-A2B3FEE07B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47.66</c:v>
                </c:pt>
                <c:pt idx="1">
                  <c:v>48.17</c:v>
                </c:pt>
                <c:pt idx="2">
                  <c:v>48.83</c:v>
                </c:pt>
                <c:pt idx="3">
                  <c:v>49.96</c:v>
                </c:pt>
                <c:pt idx="4">
                  <c:v>50.82</c:v>
                </c:pt>
              </c:numCache>
            </c:numRef>
          </c:val>
          <c:smooth val="0"/>
          <c:extLst>
            <c:ext xmlns:c16="http://schemas.microsoft.com/office/drawing/2014/chart" uri="{C3380CC4-5D6E-409C-BE32-E72D297353CC}">
              <c16:uniqueId val="{00000001-E7E4-438C-9F1D-A2B3FEE07B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25.62</c:v>
                </c:pt>
                <c:pt idx="1">
                  <c:v>32.630000000000003</c:v>
                </c:pt>
                <c:pt idx="2">
                  <c:v>36.43</c:v>
                </c:pt>
                <c:pt idx="3">
                  <c:v>37.07</c:v>
                </c:pt>
                <c:pt idx="4">
                  <c:v>41.46</c:v>
                </c:pt>
              </c:numCache>
            </c:numRef>
          </c:val>
          <c:extLst>
            <c:ext xmlns:c16="http://schemas.microsoft.com/office/drawing/2014/chart" uri="{C3380CC4-5D6E-409C-BE32-E72D297353CC}">
              <c16:uniqueId val="{00000000-AB32-4AAA-A317-86228C44605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15.1</c:v>
                </c:pt>
                <c:pt idx="1">
                  <c:v>17.12</c:v>
                </c:pt>
                <c:pt idx="2">
                  <c:v>18.18</c:v>
                </c:pt>
                <c:pt idx="3">
                  <c:v>19.32</c:v>
                </c:pt>
                <c:pt idx="4">
                  <c:v>21.16</c:v>
                </c:pt>
              </c:numCache>
            </c:numRef>
          </c:val>
          <c:smooth val="0"/>
          <c:extLst>
            <c:ext xmlns:c16="http://schemas.microsoft.com/office/drawing/2014/chart" uri="{C3380CC4-5D6E-409C-BE32-E72D297353CC}">
              <c16:uniqueId val="{00000001-AB32-4AAA-A317-86228C44605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DC-47CE-B97D-C144A7592B7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2.74</c:v>
                </c:pt>
                <c:pt idx="1">
                  <c:v>3.7</c:v>
                </c:pt>
                <c:pt idx="2">
                  <c:v>4.34</c:v>
                </c:pt>
                <c:pt idx="3">
                  <c:v>4.6900000000000004</c:v>
                </c:pt>
                <c:pt idx="4">
                  <c:v>4.72</c:v>
                </c:pt>
              </c:numCache>
            </c:numRef>
          </c:val>
          <c:smooth val="0"/>
          <c:extLst>
            <c:ext xmlns:c16="http://schemas.microsoft.com/office/drawing/2014/chart" uri="{C3380CC4-5D6E-409C-BE32-E72D297353CC}">
              <c16:uniqueId val="{00000001-C9DC-47CE-B97D-C144A7592B7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239.47</c:v>
                </c:pt>
                <c:pt idx="1">
                  <c:v>176.38</c:v>
                </c:pt>
                <c:pt idx="2">
                  <c:v>135.97</c:v>
                </c:pt>
                <c:pt idx="3">
                  <c:v>130.96</c:v>
                </c:pt>
                <c:pt idx="4">
                  <c:v>154.54</c:v>
                </c:pt>
              </c:numCache>
            </c:numRef>
          </c:val>
          <c:extLst>
            <c:ext xmlns:c16="http://schemas.microsoft.com/office/drawing/2014/chart" uri="{C3380CC4-5D6E-409C-BE32-E72D297353CC}">
              <c16:uniqueId val="{00000000-3CF1-4199-A86A-8EDFA6162F6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366.03</c:v>
                </c:pt>
                <c:pt idx="1">
                  <c:v>365.18</c:v>
                </c:pt>
                <c:pt idx="2">
                  <c:v>327.77</c:v>
                </c:pt>
                <c:pt idx="3">
                  <c:v>338.02</c:v>
                </c:pt>
                <c:pt idx="4">
                  <c:v>345.94</c:v>
                </c:pt>
              </c:numCache>
            </c:numRef>
          </c:val>
          <c:smooth val="0"/>
          <c:extLst>
            <c:ext xmlns:c16="http://schemas.microsoft.com/office/drawing/2014/chart" uri="{C3380CC4-5D6E-409C-BE32-E72D297353CC}">
              <c16:uniqueId val="{00000001-3CF1-4199-A86A-8EDFA6162F6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407.76</c:v>
                </c:pt>
                <c:pt idx="1">
                  <c:v>416.63</c:v>
                </c:pt>
                <c:pt idx="2">
                  <c:v>404.67</c:v>
                </c:pt>
                <c:pt idx="3">
                  <c:v>404.63</c:v>
                </c:pt>
                <c:pt idx="4">
                  <c:v>363.43</c:v>
                </c:pt>
              </c:numCache>
            </c:numRef>
          </c:val>
          <c:extLst>
            <c:ext xmlns:c16="http://schemas.microsoft.com/office/drawing/2014/chart" uri="{C3380CC4-5D6E-409C-BE32-E72D297353CC}">
              <c16:uniqueId val="{00000000-A8E1-40B0-990D-C66E53E4BF5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370.12</c:v>
                </c:pt>
                <c:pt idx="1">
                  <c:v>371.65</c:v>
                </c:pt>
                <c:pt idx="2">
                  <c:v>397.1</c:v>
                </c:pt>
                <c:pt idx="3">
                  <c:v>379.91</c:v>
                </c:pt>
                <c:pt idx="4">
                  <c:v>386.61</c:v>
                </c:pt>
              </c:numCache>
            </c:numRef>
          </c:val>
          <c:smooth val="0"/>
          <c:extLst>
            <c:ext xmlns:c16="http://schemas.microsoft.com/office/drawing/2014/chart" uri="{C3380CC4-5D6E-409C-BE32-E72D297353CC}">
              <c16:uniqueId val="{00000001-A8E1-40B0-990D-C66E53E4BF5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89.69</c:v>
                </c:pt>
                <c:pt idx="1">
                  <c:v>89.79</c:v>
                </c:pt>
                <c:pt idx="2">
                  <c:v>90.08</c:v>
                </c:pt>
                <c:pt idx="3">
                  <c:v>89.36</c:v>
                </c:pt>
                <c:pt idx="4">
                  <c:v>95.86</c:v>
                </c:pt>
              </c:numCache>
            </c:numRef>
          </c:val>
          <c:extLst>
            <c:ext xmlns:c16="http://schemas.microsoft.com/office/drawing/2014/chart" uri="{C3380CC4-5D6E-409C-BE32-E72D297353CC}">
              <c16:uniqueId val="{00000000-E5F6-4086-8E4B-7C7BF73ECA6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98.77</c:v>
                </c:pt>
                <c:pt idx="2">
                  <c:v>95.79</c:v>
                </c:pt>
                <c:pt idx="3">
                  <c:v>98.3</c:v>
                </c:pt>
                <c:pt idx="4">
                  <c:v>93.82</c:v>
                </c:pt>
              </c:numCache>
            </c:numRef>
          </c:val>
          <c:smooth val="0"/>
          <c:extLst>
            <c:ext xmlns:c16="http://schemas.microsoft.com/office/drawing/2014/chart" uri="{C3380CC4-5D6E-409C-BE32-E72D297353CC}">
              <c16:uniqueId val="{00000001-E5F6-4086-8E4B-7C7BF73ECA6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141.37</c:v>
                </c:pt>
                <c:pt idx="1">
                  <c:v>141.38999999999999</c:v>
                </c:pt>
                <c:pt idx="2">
                  <c:v>141.03</c:v>
                </c:pt>
                <c:pt idx="3">
                  <c:v>142.34</c:v>
                </c:pt>
                <c:pt idx="4">
                  <c:v>150.35</c:v>
                </c:pt>
              </c:numCache>
            </c:numRef>
          </c:val>
          <c:extLst>
            <c:ext xmlns:c16="http://schemas.microsoft.com/office/drawing/2014/chart" uri="{C3380CC4-5D6E-409C-BE32-E72D297353CC}">
              <c16:uniqueId val="{00000000-3A54-4C00-9EF6-4F962D62605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171.67</c:v>
                </c:pt>
                <c:pt idx="1">
                  <c:v>173.67</c:v>
                </c:pt>
                <c:pt idx="2">
                  <c:v>171.13</c:v>
                </c:pt>
                <c:pt idx="3">
                  <c:v>173.7</c:v>
                </c:pt>
                <c:pt idx="4">
                  <c:v>178.94</c:v>
                </c:pt>
              </c:numCache>
            </c:numRef>
          </c:val>
          <c:smooth val="0"/>
          <c:extLst>
            <c:ext xmlns:c16="http://schemas.microsoft.com/office/drawing/2014/chart" uri="{C3380CC4-5D6E-409C-BE32-E72D297353CC}">
              <c16:uniqueId val="{00000001-3A54-4C00-9EF6-4F962D62605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32" t="str">
        <f>データ!H6</f>
        <v>鹿児島県　南九州市</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A5</v>
      </c>
      <c r="X8" s="44"/>
      <c r="Y8" s="44"/>
      <c r="Z8" s="44"/>
      <c r="AA8" s="44"/>
      <c r="AB8" s="44"/>
      <c r="AC8" s="44"/>
      <c r="AD8" s="44" t="str">
        <f>データ!$M$6</f>
        <v>非設置</v>
      </c>
      <c r="AE8" s="44"/>
      <c r="AF8" s="44"/>
      <c r="AG8" s="44"/>
      <c r="AH8" s="44"/>
      <c r="AI8" s="44"/>
      <c r="AJ8" s="44"/>
      <c r="AK8" s="2"/>
      <c r="AL8" s="45">
        <f>データ!$R$6</f>
        <v>32745</v>
      </c>
      <c r="AM8" s="45"/>
      <c r="AN8" s="45"/>
      <c r="AO8" s="45"/>
      <c r="AP8" s="45"/>
      <c r="AQ8" s="45"/>
      <c r="AR8" s="45"/>
      <c r="AS8" s="45"/>
      <c r="AT8" s="46">
        <f>データ!$S$6</f>
        <v>357.91</v>
      </c>
      <c r="AU8" s="47"/>
      <c r="AV8" s="47"/>
      <c r="AW8" s="47"/>
      <c r="AX8" s="47"/>
      <c r="AY8" s="47"/>
      <c r="AZ8" s="47"/>
      <c r="BA8" s="47"/>
      <c r="BB8" s="48">
        <f>データ!$T$6</f>
        <v>91.49</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c r="A10" s="2"/>
      <c r="B10" s="46" t="str">
        <f>データ!$N$6</f>
        <v>-</v>
      </c>
      <c r="C10" s="47"/>
      <c r="D10" s="47"/>
      <c r="E10" s="47"/>
      <c r="F10" s="47"/>
      <c r="G10" s="47"/>
      <c r="H10" s="47"/>
      <c r="I10" s="46">
        <f>データ!$O$6</f>
        <v>63.52</v>
      </c>
      <c r="J10" s="47"/>
      <c r="K10" s="47"/>
      <c r="L10" s="47"/>
      <c r="M10" s="47"/>
      <c r="N10" s="47"/>
      <c r="O10" s="81"/>
      <c r="P10" s="48">
        <f>データ!$P$6</f>
        <v>99.55</v>
      </c>
      <c r="Q10" s="48"/>
      <c r="R10" s="48"/>
      <c r="S10" s="48"/>
      <c r="T10" s="48"/>
      <c r="U10" s="48"/>
      <c r="V10" s="48"/>
      <c r="W10" s="45">
        <f>データ!$Q$6</f>
        <v>2750</v>
      </c>
      <c r="X10" s="45"/>
      <c r="Y10" s="45"/>
      <c r="Z10" s="45"/>
      <c r="AA10" s="45"/>
      <c r="AB10" s="45"/>
      <c r="AC10" s="45"/>
      <c r="AD10" s="2"/>
      <c r="AE10" s="2"/>
      <c r="AF10" s="2"/>
      <c r="AG10" s="2"/>
      <c r="AH10" s="2"/>
      <c r="AI10" s="2"/>
      <c r="AJ10" s="2"/>
      <c r="AK10" s="2"/>
      <c r="AL10" s="45">
        <f>データ!$U$6</f>
        <v>32232</v>
      </c>
      <c r="AM10" s="45"/>
      <c r="AN10" s="45"/>
      <c r="AO10" s="45"/>
      <c r="AP10" s="45"/>
      <c r="AQ10" s="45"/>
      <c r="AR10" s="45"/>
      <c r="AS10" s="45"/>
      <c r="AT10" s="46">
        <f>データ!$V$6</f>
        <v>130.36000000000001</v>
      </c>
      <c r="AU10" s="47"/>
      <c r="AV10" s="47"/>
      <c r="AW10" s="47"/>
      <c r="AX10" s="47"/>
      <c r="AY10" s="47"/>
      <c r="AZ10" s="47"/>
      <c r="BA10" s="47"/>
      <c r="BB10" s="48">
        <f>データ!$W$6</f>
        <v>247.25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113</v>
      </c>
      <c r="BM47" s="58"/>
      <c r="BN47" s="58"/>
      <c r="BO47" s="58"/>
      <c r="BP47" s="58"/>
      <c r="BQ47" s="58"/>
      <c r="BR47" s="58"/>
      <c r="BS47" s="58"/>
      <c r="BT47" s="58"/>
      <c r="BU47" s="58"/>
      <c r="BV47" s="58"/>
      <c r="BW47" s="58"/>
      <c r="BX47" s="58"/>
      <c r="BY47" s="58"/>
      <c r="BZ47" s="59"/>
    </row>
    <row r="48" spans="1:78" ht="13.5" customHeight="1">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c r="C83" s="12"/>
    </row>
    <row r="84" spans="1:78" hidden="1">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MHHz+GOd0ON5TrjEMJHrKAm0fV59U7SWl8LY6zJLjO7+jwrEKDBemruHiwKb8JaxoEwZnALF6mjP7QgLCT9B6Q==" saltValue="lcQgDIzw7TQEJAxMZ/RDm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cols>
    <col min="2" max="144" width="11.875" customWidth="1"/>
  </cols>
  <sheetData>
    <row r="1" spans="1:144">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c r="A6" s="15" t="s">
        <v>92</v>
      </c>
      <c r="B6" s="20">
        <f>B7</f>
        <v>2022</v>
      </c>
      <c r="C6" s="20">
        <f t="shared" ref="C6:W6" si="3">C7</f>
        <v>462233</v>
      </c>
      <c r="D6" s="20">
        <f t="shared" si="3"/>
        <v>46</v>
      </c>
      <c r="E6" s="20">
        <f t="shared" si="3"/>
        <v>1</v>
      </c>
      <c r="F6" s="20">
        <f t="shared" si="3"/>
        <v>0</v>
      </c>
      <c r="G6" s="20">
        <f t="shared" si="3"/>
        <v>1</v>
      </c>
      <c r="H6" s="20" t="str">
        <f t="shared" si="3"/>
        <v>鹿児島県　南九州市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63.52</v>
      </c>
      <c r="P6" s="21">
        <f t="shared" si="3"/>
        <v>99.55</v>
      </c>
      <c r="Q6" s="21">
        <f t="shared" si="3"/>
        <v>2750</v>
      </c>
      <c r="R6" s="21">
        <f t="shared" si="3"/>
        <v>32745</v>
      </c>
      <c r="S6" s="21">
        <f t="shared" si="3"/>
        <v>357.91</v>
      </c>
      <c r="T6" s="21">
        <f t="shared" si="3"/>
        <v>91.49</v>
      </c>
      <c r="U6" s="21">
        <f t="shared" si="3"/>
        <v>32232</v>
      </c>
      <c r="V6" s="21">
        <f t="shared" si="3"/>
        <v>130.36000000000001</v>
      </c>
      <c r="W6" s="21">
        <f t="shared" si="3"/>
        <v>247.25</v>
      </c>
      <c r="X6" s="22">
        <f>IF(X7="",NA(),X7)</f>
        <v>100.74</v>
      </c>
      <c r="Y6" s="22">
        <f t="shared" ref="Y6:AG6" si="4">IF(Y7="",NA(),Y7)</f>
        <v>101.93</v>
      </c>
      <c r="Z6" s="22">
        <f t="shared" si="4"/>
        <v>102.59</v>
      </c>
      <c r="AA6" s="22">
        <f t="shared" si="4"/>
        <v>101</v>
      </c>
      <c r="AB6" s="22">
        <f t="shared" si="4"/>
        <v>106.52</v>
      </c>
      <c r="AC6" s="22">
        <f t="shared" si="4"/>
        <v>110.66</v>
      </c>
      <c r="AD6" s="22">
        <f t="shared" si="4"/>
        <v>109.01</v>
      </c>
      <c r="AE6" s="22">
        <f t="shared" si="4"/>
        <v>108.83</v>
      </c>
      <c r="AF6" s="22">
        <f t="shared" si="4"/>
        <v>109.23</v>
      </c>
      <c r="AG6" s="22">
        <f t="shared" si="4"/>
        <v>108.04</v>
      </c>
      <c r="AH6" s="21" t="str">
        <f>IF(AH7="","",IF(AH7="-","【-】","【"&amp;SUBSTITUTE(TEXT(AH7,"#,##0.00"),"-","△")&amp;"】"))</f>
        <v>【108.70】</v>
      </c>
      <c r="AI6" s="21">
        <f>IF(AI7="",NA(),AI7)</f>
        <v>0</v>
      </c>
      <c r="AJ6" s="21">
        <f t="shared" ref="AJ6:AR6" si="5">IF(AJ7="",NA(),AJ7)</f>
        <v>0</v>
      </c>
      <c r="AK6" s="21">
        <f t="shared" si="5"/>
        <v>0</v>
      </c>
      <c r="AL6" s="21">
        <f t="shared" si="5"/>
        <v>0</v>
      </c>
      <c r="AM6" s="21">
        <f t="shared" si="5"/>
        <v>0</v>
      </c>
      <c r="AN6" s="22">
        <f t="shared" si="5"/>
        <v>2.74</v>
      </c>
      <c r="AO6" s="22">
        <f t="shared" si="5"/>
        <v>3.7</v>
      </c>
      <c r="AP6" s="22">
        <f t="shared" si="5"/>
        <v>4.34</v>
      </c>
      <c r="AQ6" s="22">
        <f t="shared" si="5"/>
        <v>4.6900000000000004</v>
      </c>
      <c r="AR6" s="22">
        <f t="shared" si="5"/>
        <v>4.72</v>
      </c>
      <c r="AS6" s="21" t="str">
        <f>IF(AS7="","",IF(AS7="-","【-】","【"&amp;SUBSTITUTE(TEXT(AS7,"#,##0.00"),"-","△")&amp;"】"))</f>
        <v>【1.34】</v>
      </c>
      <c r="AT6" s="22">
        <f>IF(AT7="",NA(),AT7)</f>
        <v>239.47</v>
      </c>
      <c r="AU6" s="22">
        <f t="shared" ref="AU6:BC6" si="6">IF(AU7="",NA(),AU7)</f>
        <v>176.38</v>
      </c>
      <c r="AV6" s="22">
        <f t="shared" si="6"/>
        <v>135.97</v>
      </c>
      <c r="AW6" s="22">
        <f t="shared" si="6"/>
        <v>130.96</v>
      </c>
      <c r="AX6" s="22">
        <f t="shared" si="6"/>
        <v>154.54</v>
      </c>
      <c r="AY6" s="22">
        <f t="shared" si="6"/>
        <v>366.03</v>
      </c>
      <c r="AZ6" s="22">
        <f t="shared" si="6"/>
        <v>365.18</v>
      </c>
      <c r="BA6" s="22">
        <f t="shared" si="6"/>
        <v>327.77</v>
      </c>
      <c r="BB6" s="22">
        <f t="shared" si="6"/>
        <v>338.02</v>
      </c>
      <c r="BC6" s="22">
        <f t="shared" si="6"/>
        <v>345.94</v>
      </c>
      <c r="BD6" s="21" t="str">
        <f>IF(BD7="","",IF(BD7="-","【-】","【"&amp;SUBSTITUTE(TEXT(BD7,"#,##0.00"),"-","△")&amp;"】"))</f>
        <v>【252.29】</v>
      </c>
      <c r="BE6" s="22">
        <f>IF(BE7="",NA(),BE7)</f>
        <v>407.76</v>
      </c>
      <c r="BF6" s="22">
        <f t="shared" ref="BF6:BN6" si="7">IF(BF7="",NA(),BF7)</f>
        <v>416.63</v>
      </c>
      <c r="BG6" s="22">
        <f t="shared" si="7"/>
        <v>404.67</v>
      </c>
      <c r="BH6" s="22">
        <f t="shared" si="7"/>
        <v>404.63</v>
      </c>
      <c r="BI6" s="22">
        <f t="shared" si="7"/>
        <v>363.43</v>
      </c>
      <c r="BJ6" s="22">
        <f t="shared" si="7"/>
        <v>370.12</v>
      </c>
      <c r="BK6" s="22">
        <f t="shared" si="7"/>
        <v>371.65</v>
      </c>
      <c r="BL6" s="22">
        <f t="shared" si="7"/>
        <v>397.1</v>
      </c>
      <c r="BM6" s="22">
        <f t="shared" si="7"/>
        <v>379.91</v>
      </c>
      <c r="BN6" s="22">
        <f t="shared" si="7"/>
        <v>386.61</v>
      </c>
      <c r="BO6" s="21" t="str">
        <f>IF(BO7="","",IF(BO7="-","【-】","【"&amp;SUBSTITUTE(TEXT(BO7,"#,##0.00"),"-","△")&amp;"】"))</f>
        <v>【268.07】</v>
      </c>
      <c r="BP6" s="22">
        <f>IF(BP7="",NA(),BP7)</f>
        <v>89.69</v>
      </c>
      <c r="BQ6" s="22">
        <f t="shared" ref="BQ6:BY6" si="8">IF(BQ7="",NA(),BQ7)</f>
        <v>89.79</v>
      </c>
      <c r="BR6" s="22">
        <f t="shared" si="8"/>
        <v>90.08</v>
      </c>
      <c r="BS6" s="22">
        <f t="shared" si="8"/>
        <v>89.36</v>
      </c>
      <c r="BT6" s="22">
        <f t="shared" si="8"/>
        <v>95.86</v>
      </c>
      <c r="BU6" s="22">
        <f t="shared" si="8"/>
        <v>100.42</v>
      </c>
      <c r="BV6" s="22">
        <f t="shared" si="8"/>
        <v>98.77</v>
      </c>
      <c r="BW6" s="22">
        <f t="shared" si="8"/>
        <v>95.79</v>
      </c>
      <c r="BX6" s="22">
        <f t="shared" si="8"/>
        <v>98.3</v>
      </c>
      <c r="BY6" s="22">
        <f t="shared" si="8"/>
        <v>93.82</v>
      </c>
      <c r="BZ6" s="21" t="str">
        <f>IF(BZ7="","",IF(BZ7="-","【-】","【"&amp;SUBSTITUTE(TEXT(BZ7,"#,##0.00"),"-","△")&amp;"】"))</f>
        <v>【97.47】</v>
      </c>
      <c r="CA6" s="22">
        <f>IF(CA7="",NA(),CA7)</f>
        <v>141.37</v>
      </c>
      <c r="CB6" s="22">
        <f t="shared" ref="CB6:CJ6" si="9">IF(CB7="",NA(),CB7)</f>
        <v>141.38999999999999</v>
      </c>
      <c r="CC6" s="22">
        <f t="shared" si="9"/>
        <v>141.03</v>
      </c>
      <c r="CD6" s="22">
        <f t="shared" si="9"/>
        <v>142.34</v>
      </c>
      <c r="CE6" s="22">
        <f t="shared" si="9"/>
        <v>150.35</v>
      </c>
      <c r="CF6" s="22">
        <f t="shared" si="9"/>
        <v>171.67</v>
      </c>
      <c r="CG6" s="22">
        <f t="shared" si="9"/>
        <v>173.67</v>
      </c>
      <c r="CH6" s="22">
        <f t="shared" si="9"/>
        <v>171.13</v>
      </c>
      <c r="CI6" s="22">
        <f t="shared" si="9"/>
        <v>173.7</v>
      </c>
      <c r="CJ6" s="22">
        <f t="shared" si="9"/>
        <v>178.94</v>
      </c>
      <c r="CK6" s="21" t="str">
        <f>IF(CK7="","",IF(CK7="-","【-】","【"&amp;SUBSTITUTE(TEXT(CK7,"#,##0.00"),"-","△")&amp;"】"))</f>
        <v>【174.75】</v>
      </c>
      <c r="CL6" s="22">
        <f>IF(CL7="",NA(),CL7)</f>
        <v>62.41</v>
      </c>
      <c r="CM6" s="22">
        <f t="shared" ref="CM6:CU6" si="10">IF(CM7="",NA(),CM7)</f>
        <v>66.91</v>
      </c>
      <c r="CN6" s="22">
        <f t="shared" si="10"/>
        <v>68.13</v>
      </c>
      <c r="CO6" s="22">
        <f t="shared" si="10"/>
        <v>68.099999999999994</v>
      </c>
      <c r="CP6" s="22">
        <f t="shared" si="10"/>
        <v>65.64</v>
      </c>
      <c r="CQ6" s="22">
        <f t="shared" si="10"/>
        <v>59.74</v>
      </c>
      <c r="CR6" s="22">
        <f t="shared" si="10"/>
        <v>59.67</v>
      </c>
      <c r="CS6" s="22">
        <f t="shared" si="10"/>
        <v>60.12</v>
      </c>
      <c r="CT6" s="22">
        <f t="shared" si="10"/>
        <v>60.34</v>
      </c>
      <c r="CU6" s="22">
        <f t="shared" si="10"/>
        <v>59.54</v>
      </c>
      <c r="CV6" s="21" t="str">
        <f>IF(CV7="","",IF(CV7="-","【-】","【"&amp;SUBSTITUTE(TEXT(CV7,"#,##0.00"),"-","△")&amp;"】"))</f>
        <v>【59.97】</v>
      </c>
      <c r="CW6" s="22">
        <f>IF(CW7="",NA(),CW7)</f>
        <v>99.41</v>
      </c>
      <c r="CX6" s="22">
        <f t="shared" ref="CX6:DF6" si="11">IF(CX7="",NA(),CX7)</f>
        <v>90.28</v>
      </c>
      <c r="CY6" s="22">
        <f t="shared" si="11"/>
        <v>88.79</v>
      </c>
      <c r="CZ6" s="22">
        <f t="shared" si="11"/>
        <v>87.46</v>
      </c>
      <c r="DA6" s="22">
        <f t="shared" si="11"/>
        <v>88.57</v>
      </c>
      <c r="DB6" s="22">
        <f t="shared" si="11"/>
        <v>84.8</v>
      </c>
      <c r="DC6" s="22">
        <f t="shared" si="11"/>
        <v>84.6</v>
      </c>
      <c r="DD6" s="22">
        <f t="shared" si="11"/>
        <v>84.24</v>
      </c>
      <c r="DE6" s="22">
        <f t="shared" si="11"/>
        <v>84.19</v>
      </c>
      <c r="DF6" s="22">
        <f t="shared" si="11"/>
        <v>83.93</v>
      </c>
      <c r="DG6" s="21" t="str">
        <f>IF(DG7="","",IF(DG7="-","【-】","【"&amp;SUBSTITUTE(TEXT(DG7,"#,##0.00"),"-","△")&amp;"】"))</f>
        <v>【89.76】</v>
      </c>
      <c r="DH6" s="22">
        <f>IF(DH7="",NA(),DH7)</f>
        <v>44.58</v>
      </c>
      <c r="DI6" s="22">
        <f t="shared" ref="DI6:DQ6" si="12">IF(DI7="",NA(),DI7)</f>
        <v>45.88</v>
      </c>
      <c r="DJ6" s="22">
        <f t="shared" si="12"/>
        <v>47.41</v>
      </c>
      <c r="DK6" s="22">
        <f t="shared" si="12"/>
        <v>49.02</v>
      </c>
      <c r="DL6" s="22">
        <f t="shared" si="12"/>
        <v>50.55</v>
      </c>
      <c r="DM6" s="22">
        <f t="shared" si="12"/>
        <v>47.66</v>
      </c>
      <c r="DN6" s="22">
        <f t="shared" si="12"/>
        <v>48.17</v>
      </c>
      <c r="DO6" s="22">
        <f t="shared" si="12"/>
        <v>48.83</v>
      </c>
      <c r="DP6" s="22">
        <f t="shared" si="12"/>
        <v>49.96</v>
      </c>
      <c r="DQ6" s="22">
        <f t="shared" si="12"/>
        <v>50.82</v>
      </c>
      <c r="DR6" s="21" t="str">
        <f>IF(DR7="","",IF(DR7="-","【-】","【"&amp;SUBSTITUTE(TEXT(DR7,"#,##0.00"),"-","△")&amp;"】"))</f>
        <v>【51.51】</v>
      </c>
      <c r="DS6" s="22">
        <f>IF(DS7="",NA(),DS7)</f>
        <v>25.62</v>
      </c>
      <c r="DT6" s="22">
        <f t="shared" ref="DT6:EB6" si="13">IF(DT7="",NA(),DT7)</f>
        <v>32.630000000000003</v>
      </c>
      <c r="DU6" s="22">
        <f t="shared" si="13"/>
        <v>36.43</v>
      </c>
      <c r="DV6" s="22">
        <f t="shared" si="13"/>
        <v>37.07</v>
      </c>
      <c r="DW6" s="22">
        <f t="shared" si="13"/>
        <v>41.46</v>
      </c>
      <c r="DX6" s="22">
        <f t="shared" si="13"/>
        <v>15.1</v>
      </c>
      <c r="DY6" s="22">
        <f t="shared" si="13"/>
        <v>17.12</v>
      </c>
      <c r="DZ6" s="22">
        <f t="shared" si="13"/>
        <v>18.18</v>
      </c>
      <c r="EA6" s="22">
        <f t="shared" si="13"/>
        <v>19.32</v>
      </c>
      <c r="EB6" s="22">
        <f t="shared" si="13"/>
        <v>21.16</v>
      </c>
      <c r="EC6" s="21" t="str">
        <f>IF(EC7="","",IF(EC7="-","【-】","【"&amp;SUBSTITUTE(TEXT(EC7,"#,##0.00"),"-","△")&amp;"】"))</f>
        <v>【23.75】</v>
      </c>
      <c r="ED6" s="22">
        <f>IF(ED7="",NA(),ED7)</f>
        <v>0.21</v>
      </c>
      <c r="EE6" s="22">
        <f t="shared" ref="EE6:EM6" si="14">IF(EE7="",NA(),EE7)</f>
        <v>0.6</v>
      </c>
      <c r="EF6" s="22">
        <f t="shared" si="14"/>
        <v>0.61</v>
      </c>
      <c r="EG6" s="22">
        <f t="shared" si="14"/>
        <v>0.4</v>
      </c>
      <c r="EH6" s="22">
        <f t="shared" si="14"/>
        <v>0.43</v>
      </c>
      <c r="EI6" s="22">
        <f t="shared" si="14"/>
        <v>0.57999999999999996</v>
      </c>
      <c r="EJ6" s="22">
        <f t="shared" si="14"/>
        <v>0.54</v>
      </c>
      <c r="EK6" s="22">
        <f t="shared" si="14"/>
        <v>0.56999999999999995</v>
      </c>
      <c r="EL6" s="22">
        <f t="shared" si="14"/>
        <v>0.52</v>
      </c>
      <c r="EM6" s="22">
        <f t="shared" si="14"/>
        <v>0.48</v>
      </c>
      <c r="EN6" s="21" t="str">
        <f>IF(EN7="","",IF(EN7="-","【-】","【"&amp;SUBSTITUTE(TEXT(EN7,"#,##0.00"),"-","△")&amp;"】"))</f>
        <v>【0.67】</v>
      </c>
    </row>
    <row r="7" spans="1:144" s="23" customFormat="1">
      <c r="A7" s="15"/>
      <c r="B7" s="24">
        <v>2022</v>
      </c>
      <c r="C7" s="24">
        <v>462233</v>
      </c>
      <c r="D7" s="24">
        <v>46</v>
      </c>
      <c r="E7" s="24">
        <v>1</v>
      </c>
      <c r="F7" s="24">
        <v>0</v>
      </c>
      <c r="G7" s="24">
        <v>1</v>
      </c>
      <c r="H7" s="24" t="s">
        <v>93</v>
      </c>
      <c r="I7" s="24" t="s">
        <v>94</v>
      </c>
      <c r="J7" s="24" t="s">
        <v>95</v>
      </c>
      <c r="K7" s="24" t="s">
        <v>96</v>
      </c>
      <c r="L7" s="24" t="s">
        <v>97</v>
      </c>
      <c r="M7" s="24" t="s">
        <v>98</v>
      </c>
      <c r="N7" s="25" t="s">
        <v>99</v>
      </c>
      <c r="O7" s="25">
        <v>63.52</v>
      </c>
      <c r="P7" s="25">
        <v>99.55</v>
      </c>
      <c r="Q7" s="25">
        <v>2750</v>
      </c>
      <c r="R7" s="25">
        <v>32745</v>
      </c>
      <c r="S7" s="25">
        <v>357.91</v>
      </c>
      <c r="T7" s="25">
        <v>91.49</v>
      </c>
      <c r="U7" s="25">
        <v>32232</v>
      </c>
      <c r="V7" s="25">
        <v>130.36000000000001</v>
      </c>
      <c r="W7" s="25">
        <v>247.25</v>
      </c>
      <c r="X7" s="25">
        <v>100.74</v>
      </c>
      <c r="Y7" s="25">
        <v>101.93</v>
      </c>
      <c r="Z7" s="25">
        <v>102.59</v>
      </c>
      <c r="AA7" s="25">
        <v>101</v>
      </c>
      <c r="AB7" s="25">
        <v>106.52</v>
      </c>
      <c r="AC7" s="25">
        <v>110.66</v>
      </c>
      <c r="AD7" s="25">
        <v>109.01</v>
      </c>
      <c r="AE7" s="25">
        <v>108.83</v>
      </c>
      <c r="AF7" s="25">
        <v>109.23</v>
      </c>
      <c r="AG7" s="25">
        <v>108.04</v>
      </c>
      <c r="AH7" s="25">
        <v>108.7</v>
      </c>
      <c r="AI7" s="25">
        <v>0</v>
      </c>
      <c r="AJ7" s="25">
        <v>0</v>
      </c>
      <c r="AK7" s="25">
        <v>0</v>
      </c>
      <c r="AL7" s="25">
        <v>0</v>
      </c>
      <c r="AM7" s="25">
        <v>0</v>
      </c>
      <c r="AN7" s="25">
        <v>2.74</v>
      </c>
      <c r="AO7" s="25">
        <v>3.7</v>
      </c>
      <c r="AP7" s="25">
        <v>4.34</v>
      </c>
      <c r="AQ7" s="25">
        <v>4.6900000000000004</v>
      </c>
      <c r="AR7" s="25">
        <v>4.72</v>
      </c>
      <c r="AS7" s="25">
        <v>1.34</v>
      </c>
      <c r="AT7" s="25">
        <v>239.47</v>
      </c>
      <c r="AU7" s="25">
        <v>176.38</v>
      </c>
      <c r="AV7" s="25">
        <v>135.97</v>
      </c>
      <c r="AW7" s="25">
        <v>130.96</v>
      </c>
      <c r="AX7" s="25">
        <v>154.54</v>
      </c>
      <c r="AY7" s="25">
        <v>366.03</v>
      </c>
      <c r="AZ7" s="25">
        <v>365.18</v>
      </c>
      <c r="BA7" s="25">
        <v>327.77</v>
      </c>
      <c r="BB7" s="25">
        <v>338.02</v>
      </c>
      <c r="BC7" s="25">
        <v>345.94</v>
      </c>
      <c r="BD7" s="25">
        <v>252.29</v>
      </c>
      <c r="BE7" s="25">
        <v>407.76</v>
      </c>
      <c r="BF7" s="25">
        <v>416.63</v>
      </c>
      <c r="BG7" s="25">
        <v>404.67</v>
      </c>
      <c r="BH7" s="25">
        <v>404.63</v>
      </c>
      <c r="BI7" s="25">
        <v>363.43</v>
      </c>
      <c r="BJ7" s="25">
        <v>370.12</v>
      </c>
      <c r="BK7" s="25">
        <v>371.65</v>
      </c>
      <c r="BL7" s="25">
        <v>397.1</v>
      </c>
      <c r="BM7" s="25">
        <v>379.91</v>
      </c>
      <c r="BN7" s="25">
        <v>386.61</v>
      </c>
      <c r="BO7" s="25">
        <v>268.07</v>
      </c>
      <c r="BP7" s="25">
        <v>89.69</v>
      </c>
      <c r="BQ7" s="25">
        <v>89.79</v>
      </c>
      <c r="BR7" s="25">
        <v>90.08</v>
      </c>
      <c r="BS7" s="25">
        <v>89.36</v>
      </c>
      <c r="BT7" s="25">
        <v>95.86</v>
      </c>
      <c r="BU7" s="25">
        <v>100.42</v>
      </c>
      <c r="BV7" s="25">
        <v>98.77</v>
      </c>
      <c r="BW7" s="25">
        <v>95.79</v>
      </c>
      <c r="BX7" s="25">
        <v>98.3</v>
      </c>
      <c r="BY7" s="25">
        <v>93.82</v>
      </c>
      <c r="BZ7" s="25">
        <v>97.47</v>
      </c>
      <c r="CA7" s="25">
        <v>141.37</v>
      </c>
      <c r="CB7" s="25">
        <v>141.38999999999999</v>
      </c>
      <c r="CC7" s="25">
        <v>141.03</v>
      </c>
      <c r="CD7" s="25">
        <v>142.34</v>
      </c>
      <c r="CE7" s="25">
        <v>150.35</v>
      </c>
      <c r="CF7" s="25">
        <v>171.67</v>
      </c>
      <c r="CG7" s="25">
        <v>173.67</v>
      </c>
      <c r="CH7" s="25">
        <v>171.13</v>
      </c>
      <c r="CI7" s="25">
        <v>173.7</v>
      </c>
      <c r="CJ7" s="25">
        <v>178.94</v>
      </c>
      <c r="CK7" s="25">
        <v>174.75</v>
      </c>
      <c r="CL7" s="25">
        <v>62.41</v>
      </c>
      <c r="CM7" s="25">
        <v>66.91</v>
      </c>
      <c r="CN7" s="25">
        <v>68.13</v>
      </c>
      <c r="CO7" s="25">
        <v>68.099999999999994</v>
      </c>
      <c r="CP7" s="25">
        <v>65.64</v>
      </c>
      <c r="CQ7" s="25">
        <v>59.74</v>
      </c>
      <c r="CR7" s="25">
        <v>59.67</v>
      </c>
      <c r="CS7" s="25">
        <v>60.12</v>
      </c>
      <c r="CT7" s="25">
        <v>60.34</v>
      </c>
      <c r="CU7" s="25">
        <v>59.54</v>
      </c>
      <c r="CV7" s="25">
        <v>59.97</v>
      </c>
      <c r="CW7" s="25">
        <v>99.41</v>
      </c>
      <c r="CX7" s="25">
        <v>90.28</v>
      </c>
      <c r="CY7" s="25">
        <v>88.79</v>
      </c>
      <c r="CZ7" s="25">
        <v>87.46</v>
      </c>
      <c r="DA7" s="25">
        <v>88.57</v>
      </c>
      <c r="DB7" s="25">
        <v>84.8</v>
      </c>
      <c r="DC7" s="25">
        <v>84.6</v>
      </c>
      <c r="DD7" s="25">
        <v>84.24</v>
      </c>
      <c r="DE7" s="25">
        <v>84.19</v>
      </c>
      <c r="DF7" s="25">
        <v>83.93</v>
      </c>
      <c r="DG7" s="25">
        <v>89.76</v>
      </c>
      <c r="DH7" s="25">
        <v>44.58</v>
      </c>
      <c r="DI7" s="25">
        <v>45.88</v>
      </c>
      <c r="DJ7" s="25">
        <v>47.41</v>
      </c>
      <c r="DK7" s="25">
        <v>49.02</v>
      </c>
      <c r="DL7" s="25">
        <v>50.55</v>
      </c>
      <c r="DM7" s="25">
        <v>47.66</v>
      </c>
      <c r="DN7" s="25">
        <v>48.17</v>
      </c>
      <c r="DO7" s="25">
        <v>48.83</v>
      </c>
      <c r="DP7" s="25">
        <v>49.96</v>
      </c>
      <c r="DQ7" s="25">
        <v>50.82</v>
      </c>
      <c r="DR7" s="25">
        <v>51.51</v>
      </c>
      <c r="DS7" s="25">
        <v>25.62</v>
      </c>
      <c r="DT7" s="25">
        <v>32.630000000000003</v>
      </c>
      <c r="DU7" s="25">
        <v>36.43</v>
      </c>
      <c r="DV7" s="25">
        <v>37.07</v>
      </c>
      <c r="DW7" s="25">
        <v>41.46</v>
      </c>
      <c r="DX7" s="25">
        <v>15.1</v>
      </c>
      <c r="DY7" s="25">
        <v>17.12</v>
      </c>
      <c r="DZ7" s="25">
        <v>18.18</v>
      </c>
      <c r="EA7" s="25">
        <v>19.32</v>
      </c>
      <c r="EB7" s="25">
        <v>21.16</v>
      </c>
      <c r="EC7" s="25">
        <v>23.75</v>
      </c>
      <c r="ED7" s="25">
        <v>0.21</v>
      </c>
      <c r="EE7" s="25">
        <v>0.6</v>
      </c>
      <c r="EF7" s="25">
        <v>0.61</v>
      </c>
      <c r="EG7" s="25">
        <v>0.4</v>
      </c>
      <c r="EH7" s="25">
        <v>0.43</v>
      </c>
      <c r="EI7" s="25">
        <v>0.57999999999999996</v>
      </c>
      <c r="EJ7" s="25">
        <v>0.54</v>
      </c>
      <c r="EK7" s="25">
        <v>0.56999999999999995</v>
      </c>
      <c r="EL7" s="25">
        <v>0.52</v>
      </c>
      <c r="EM7" s="25">
        <v>0.48</v>
      </c>
      <c r="EN7" s="25">
        <v>0.67</v>
      </c>
    </row>
    <row r="8" spans="1:144">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c r="B11">
        <v>4</v>
      </c>
      <c r="C11">
        <v>3</v>
      </c>
      <c r="D11">
        <v>2</v>
      </c>
      <c r="E11">
        <v>1</v>
      </c>
      <c r="F11">
        <v>0</v>
      </c>
      <c r="G11" t="s">
        <v>105</v>
      </c>
    </row>
    <row r="12" spans="1:144">
      <c r="B12">
        <v>1</v>
      </c>
      <c r="C12">
        <v>1</v>
      </c>
      <c r="D12">
        <v>2</v>
      </c>
      <c r="E12">
        <v>3</v>
      </c>
      <c r="F12">
        <v>4</v>
      </c>
      <c r="G12" t="s">
        <v>106</v>
      </c>
    </row>
    <row r="13" spans="1:144">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2024-01-24T06:16:30Z</cp:lastPrinted>
  <dcterms:created xsi:type="dcterms:W3CDTF">2023-12-05T01:02:51Z</dcterms:created>
  <dcterms:modified xsi:type="dcterms:W3CDTF">2024-02-20T07:04:18Z</dcterms:modified>
  <cp:category/>
</cp:coreProperties>
</file>