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16　奄美市◎\03_奄美市から\"/>
    </mc:Choice>
  </mc:AlternateContent>
  <workbookProtection workbookAlgorithmName="SHA-512" workbookHashValue="mWWXTnF/KlIBTAMIo6i/EkNCQvOdLk/BbFasOs+X8PPY4mJ9nZh2FLG4ikAs/Zgw0VUcIhsdOtEKBEBszQgzoQ==" workbookSaltValue="qQiadWrqpCep89/P4p8aSg==" workbookSpinCount="100000" lockStructure="1"/>
  <bookViews>
    <workbookView xWindow="0" yWindow="0" windowWidth="28800" windowHeight="12465"/>
  </bookViews>
  <sheets>
    <sheet name="法適用_下水道事業" sheetId="1" r:id="rId1"/>
    <sheet name="データ" sheetId="2" state="hidden" r:id="rId2"/>
  </sheets>
  <definedNames>
    <definedName name="Z_589B1D6E_5611_4118_BEDF_573BA30468F1_.wvu.Rows" localSheetId="0" hidden="1">法適用_下水道事業!$84:$85</definedName>
    <definedName name="Z_A28E9910_1264_46EB_94BB_A16866EC3256_.wvu.Rows" localSheetId="0" hidden="1">法適用_下水道事業!$84:$85</definedName>
    <definedName name="Z_B170CE4E_DFC2_4578_813C_2A36001EE99D_.wvu.Rows" localSheetId="0" hidden="1">法適用_下水道事業!$84:$85</definedName>
  </definedNames>
  <calcPr calcId="162913"/>
  <customWorkbookViews>
    <customWorkbookView name="鹿児島県 - 個人用ビュー" guid="{A28E9910-1264-46EB-94BB-A16866EC3256}" mergeInterval="0" personalView="1" maximized="1" xWindow="1358" yWindow="-8" windowWidth="1936" windowHeight="1066" activeSheetId="1"/>
    <customWorkbookView name="  - 個人用ビュー" guid="{589B1D6E-5611-4118-BEDF-573BA30468F1}" mergeInterval="0" personalView="1" xWindow="4" yWindow="68" windowWidth="1931" windowHeight="970" activeSheetId="1"/>
    <customWorkbookView name="dm - 個人用ビュー" guid="{B170CE4E-DFC2-4578-813C-2A36001EE99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2" l="1"/>
  <c r="E10" i="2"/>
  <c r="D10" i="2"/>
  <c r="C10" i="2"/>
  <c r="B10" i="2"/>
  <c r="EO6" i="2"/>
  <c r="EN6" i="2"/>
  <c r="EM6" i="2"/>
  <c r="EL6" i="2"/>
  <c r="EK6" i="2"/>
  <c r="EJ6" i="2"/>
  <c r="EI6" i="2"/>
  <c r="EH6" i="2"/>
  <c r="EG6" i="2"/>
  <c r="EF6" i="2"/>
  <c r="EE6" i="2"/>
  <c r="ED6" i="2"/>
  <c r="EC6" i="2"/>
  <c r="EB6" i="2"/>
  <c r="EA6" i="2"/>
  <c r="DZ6" i="2"/>
  <c r="DY6" i="2"/>
  <c r="DX6" i="2"/>
  <c r="DW6" i="2"/>
  <c r="DV6" i="2"/>
  <c r="DU6" i="2"/>
  <c r="DT6" i="2"/>
  <c r="DS6" i="2"/>
  <c r="DR6" i="2"/>
  <c r="DQ6" i="2"/>
  <c r="DP6" i="2"/>
  <c r="DO6" i="2"/>
  <c r="DN6" i="2"/>
  <c r="DM6" i="2"/>
  <c r="DL6" i="2"/>
  <c r="DK6" i="2"/>
  <c r="DJ6" i="2"/>
  <c r="DI6" i="2"/>
  <c r="DH6" i="2"/>
  <c r="DG6" i="2"/>
  <c r="DF6" i="2"/>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BZ6" i="2"/>
  <c r="BY6" i="2"/>
  <c r="BX6" i="2"/>
  <c r="BW6" i="2"/>
  <c r="BV6" i="2"/>
  <c r="BU6" i="2"/>
  <c r="BT6" i="2"/>
  <c r="BS6" i="2"/>
  <c r="BR6" i="2"/>
  <c r="BQ6" i="2"/>
  <c r="BP6" i="2"/>
  <c r="BO6" i="2"/>
  <c r="BN6" i="2"/>
  <c r="BM6" i="2"/>
  <c r="BL6" i="2"/>
  <c r="BK6" i="2"/>
  <c r="BJ6" i="2"/>
  <c r="BI6" i="2"/>
  <c r="BH6" i="2"/>
  <c r="BG6" i="2"/>
  <c r="BF6" i="2"/>
  <c r="BE6" i="2"/>
  <c r="BD6" i="2"/>
  <c r="BC6" i="2"/>
  <c r="BB6" i="2"/>
  <c r="BA6" i="2"/>
  <c r="AZ6" i="2"/>
  <c r="AY6" i="2"/>
  <c r="AX6" i="2"/>
  <c r="AW6" i="2"/>
  <c r="AV6" i="2"/>
  <c r="AU6" i="2"/>
  <c r="AT6" i="2"/>
  <c r="F85" i="1" s="1"/>
  <c r="AS6" i="2"/>
  <c r="AR6" i="2"/>
  <c r="AQ6" i="2"/>
  <c r="AP6" i="2"/>
  <c r="AO6" i="2"/>
  <c r="AN6" i="2"/>
  <c r="AM6" i="2"/>
  <c r="AL6" i="2"/>
  <c r="AK6" i="2"/>
  <c r="AJ6" i="2"/>
  <c r="AI6" i="2"/>
  <c r="AH6" i="2"/>
  <c r="AG6" i="2"/>
  <c r="AF6" i="2"/>
  <c r="AE6" i="2"/>
  <c r="AD6" i="2"/>
  <c r="AC6" i="2"/>
  <c r="AB6" i="2"/>
  <c r="AA6" i="2"/>
  <c r="Z6" i="2"/>
  <c r="Y6" i="2"/>
  <c r="X6" i="2"/>
  <c r="W6" i="2"/>
  <c r="V6" i="2"/>
  <c r="AL10" i="1" s="1"/>
  <c r="U6" i="2"/>
  <c r="T6" i="2"/>
  <c r="S6" i="2"/>
  <c r="R6" i="2"/>
  <c r="AD10" i="1" s="1"/>
  <c r="Q6" i="2"/>
  <c r="P6" i="2"/>
  <c r="O6" i="2"/>
  <c r="N6" i="2"/>
  <c r="B10" i="1" s="1"/>
  <c r="M6" i="2"/>
  <c r="L6" i="2"/>
  <c r="K6" i="2"/>
  <c r="J6" i="2"/>
  <c r="I8" i="1" s="1"/>
  <c r="I6" i="2"/>
  <c r="H6" i="2"/>
  <c r="G6" i="2"/>
  <c r="F6" i="2"/>
  <c r="E6" i="2"/>
  <c r="D6" i="2"/>
  <c r="C6" i="2"/>
  <c r="B6" i="2"/>
  <c r="EO2" i="2"/>
  <c r="EN2" i="2"/>
  <c r="EM2" i="2"/>
  <c r="EL2" i="2"/>
  <c r="EK2" i="2"/>
  <c r="EJ2" i="2"/>
  <c r="EI2" i="2"/>
  <c r="EH2" i="2"/>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O85" i="1"/>
  <c r="N85" i="1"/>
  <c r="M85" i="1"/>
  <c r="L85" i="1"/>
  <c r="K85" i="1"/>
  <c r="J85" i="1"/>
  <c r="I85" i="1"/>
  <c r="H85" i="1"/>
  <c r="G85" i="1"/>
  <c r="E85" i="1"/>
  <c r="BB10" i="1"/>
  <c r="AT10" i="1"/>
  <c r="W10" i="1"/>
  <c r="P10" i="1"/>
  <c r="I10" i="1"/>
  <c r="BB8" i="1"/>
  <c r="AT8" i="1"/>
  <c r="AL8" i="1"/>
  <c r="AD8" i="1"/>
  <c r="W8" i="1"/>
  <c r="P8" i="1"/>
  <c r="B8" i="1"/>
  <c r="B6" i="1"/>
</calcChain>
</file>

<file path=xl/sharedStrings.xml><?xml version="1.0" encoding="utf-8"?>
<sst xmlns="http://schemas.openxmlformats.org/spreadsheetml/2006/main" count="275" uniqueCount="118">
  <si>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</si>
  <si>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</si>
  <si>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</si>
  <si>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</si>
  <si>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</si>
  <si>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</si>
  <si>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</si>
  <si>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</si>
  <si>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</si>
  <si>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</si>
  <si>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</si>
  <si>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</si>
  <si>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</si>
  <si>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</si>
  <si>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</si>
  <si>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</si>
  <si>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</si>
  <si>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</si>
  <si>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</si>
  <si>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</si>
  <si>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</si>
  <si>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</si>
  <si>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</si>
  <si>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</si>
  <si>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</si>
  <si>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</si>
  <si>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</si>
  <si>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</si>
  <si>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</si>
  <si>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</si>
  <si>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</si>
  <si>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</si>
  <si>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</si>
  <si>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</si>
  <si>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</si>
  <si>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</si>
  <si>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</si>
  <si>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</si>
  <si>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</si>
  <si>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</si>
  <si>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</si>
  <si>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</si>
  <si>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</si>
  <si>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</si>
  <si>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</si>
  <si>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</si>
  <si>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</si>
  <si>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</si>
  <si>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</si>
  <si>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</si>
  <si>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</si>
  <si>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</si>
  <si>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</si>
  <si>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</si>
  <si>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</si>
  <si>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</si>
  <si>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</si>
  <si>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</si>
  <si>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</si>
  <si>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</si>
  <si>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</si>
  <si>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</si>
  <si>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</si>
  <si>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</si>
  <si>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</si>
  <si>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</si>
  <si>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</si>
  <si>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</si>
  <si>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</si>
  <si>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</si>
  <si>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</si>
  <si>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</si>
  <si>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</si>
  <si>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</si>
  <si>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</si>
  <si>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</si>
  <si>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</si>
  <si>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</si>
  <si>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</si>
  <si>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</si>
  <si>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</si>
  <si>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</si>
  <si>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</si>
  <si>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</si>
  <si>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</si>
  <si>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</si>
  <si>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</si>
  <si>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</si>
  <si>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</si>
  <si>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</si>
  <si>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</si>
  <si>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</si>
  <si>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</si>
  <si>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</si>
  <si>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</si>
  <si>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</si>
  <si>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</si>
  <si>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</si>
  <si>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</si>
  <si>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</si>
  <si>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</si>
  <si>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</si>
  <si>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</si>
  <si>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</si>
  <si>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</si>
  <si>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</si>
  <si>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</si>
  <si>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</si>
  <si>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</si>
  <si>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</si>
  <si>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</si>
  <si>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</si>
  <si>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</si>
  <si>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</si>
  <si>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</si>
  <si>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公営企業企業移行３年目を迎えたが、収入不足分を一般会計からの繰入金に依存した大変厳しい経営状況が続いている。今後も処理区域内人口の減少と施設の老朽化が予想されるため、経営効率向上のために経費回収率の増、汚水処理原価の減が必要である。今後ストックマネジメント計画に基づく施設の更新、ダウンサイジング等を行うことにより、維持管理費の抑制を図る必要がある。
また、令和２年度に策定した経営戦略を基に，持続可能な下水道事業経営の確立と経営健全化を目指し下水道事業運営調査会を発足した。本年度は適切な料金体系について協議を行った結果，令和５年度より下水道料金の値上げが決定しており、収益増が見込まれる。</t>
    <rPh sb="0" eb="4">
      <t>コウエイキギョウ</t>
    </rPh>
    <rPh sb="4" eb="6">
      <t>キギョウ</t>
    </rPh>
    <rPh sb="6" eb="8">
      <t>イコウ</t>
    </rPh>
    <rPh sb="9" eb="10">
      <t>ネン</t>
    </rPh>
    <rPh sb="10" eb="11">
      <t>メ</t>
    </rPh>
    <rPh sb="12" eb="13">
      <t>ムカ</t>
    </rPh>
    <rPh sb="17" eb="19">
      <t>シュウニュウ</t>
    </rPh>
    <rPh sb="213" eb="215">
      <t>ケイエイ</t>
    </rPh>
    <rPh sb="215" eb="218">
      <t>ケンゼンカ</t>
    </rPh>
    <rPh sb="219" eb="221">
      <t>メザ</t>
    </rPh>
    <rPh sb="222" eb="225">
      <t>ゲスイドウ</t>
    </rPh>
    <rPh sb="225" eb="227">
      <t>ジギョウ</t>
    </rPh>
    <rPh sb="229" eb="232">
      <t>チョウサカイ</t>
    </rPh>
    <rPh sb="238" eb="241">
      <t>ホンネンド</t>
    </rPh>
    <rPh sb="259" eb="261">
      <t>ケッカ</t>
    </rPh>
    <rPh sb="262" eb="264">
      <t>レイワ</t>
    </rPh>
    <rPh sb="265" eb="266">
      <t>ネン</t>
    </rPh>
    <rPh sb="266" eb="267">
      <t>ド</t>
    </rPh>
    <rPh sb="269" eb="272">
      <t>ゲスイドウ</t>
    </rPh>
    <rPh sb="272" eb="274">
      <t>リョウキン</t>
    </rPh>
    <rPh sb="275" eb="277">
      <t>ネア</t>
    </rPh>
    <rPh sb="279" eb="281">
      <t>ケッテイ</t>
    </rPh>
    <rPh sb="286" eb="288">
      <t>シュウエキ</t>
    </rPh>
    <rPh sb="288" eb="289">
      <t>ゾウ</t>
    </rPh>
    <rPh sb="290" eb="292">
      <t>ミコ</t>
    </rPh>
    <phoneticPr fontId="4"/>
  </si>
  <si>
    <t>①有形固定資産減価償却率…類似団体平均値より低く、優位となっている。今後も償却状況を注視しながら、計画的な設備等更新を図る。</t>
    <phoneticPr fontId="4"/>
  </si>
  <si>
    <r>
      <t>①経常収支比率…類似団体平均値よりわずかに上回る。本年度は低金利による利息の減や異動による人件費等の減少があり経常費用が縮減し数値が微増しているが、施設維持管理費や修繕費等の経費は常に増加傾向にあるため、今後も経費の縮減に努めていく必要がある。
③流動比率…増加傾向にあるが依然として類似団体平均値より低く，劣位となっている。今後は下水道料金見直しによる増収等で流動資産の</t>
    </r>
    <r>
      <rPr>
        <sz val="10"/>
        <rFont val="ＭＳ ゴシック"/>
        <family val="3"/>
        <charset val="128"/>
      </rPr>
      <t>改善を見込んでいる。</t>
    </r>
    <r>
      <rPr>
        <sz val="10"/>
        <color theme="1"/>
        <rFont val="ＭＳ ゴシック"/>
        <family val="3"/>
        <charset val="128"/>
      </rPr>
      <t xml:space="preserve">
④企業債残高対事業規模比率…類似団体と比較し優位にあるものの、依然として100％を上回る状況となっている。今後も計画的な施設の更新が見込まれていることから、施設規模の見直し等を検討し、比率の抑制に努めていく。
⑤経費回収率…</t>
    </r>
    <r>
      <rPr>
        <sz val="10"/>
        <rFont val="ＭＳ ゴシック"/>
        <family val="3"/>
        <charset val="128"/>
      </rPr>
      <t xml:space="preserve">前年度と比較し微減している。要因は、使用料収入が減少したことに加え、処理場の維持管理経費の負担増によるものである。今後は下水道料金見直しによる増収等で数値の改善が見込まれるが、引き続き維持管理費の抑制等により数値の改善に努めていく。
</t>
    </r>
    <r>
      <rPr>
        <sz val="10"/>
        <color theme="1"/>
        <rFont val="ＭＳ ゴシック"/>
        <family val="3"/>
        <charset val="128"/>
      </rPr>
      <t>⑥汚水処理原価…類似団体平均値と同等の数値かつ、３年間でほぼ横ばいの数値となっている。今後、施設の老朽化が進んでいくことが予想されるため、維持費抑制や、接続率向上による有収水量増加の取り組みを進めていく。
⑦施設利用率…前年度数値と比較すると悪化しており、要因として有収水量の減少が考えられる。
今後も人口減少等による汚水処理量の減少が見込まれることから、適切な施設規模への見直し等を検討する必要がある。
⑧水洗化率…類似団体平均値と同等の数値である。さらなる水洗化率向上のため，未接続世帯の加入促進に努める。</t>
    </r>
    <rPh sb="21" eb="23">
      <t>ウワマワ</t>
    </rPh>
    <rPh sb="25" eb="26">
      <t>ホン</t>
    </rPh>
    <rPh sb="29" eb="32">
      <t>テイキンリ</t>
    </rPh>
    <rPh sb="35" eb="37">
      <t>リソク</t>
    </rPh>
    <rPh sb="38" eb="39">
      <t>ゲン</t>
    </rPh>
    <rPh sb="40" eb="42">
      <t>イドウ</t>
    </rPh>
    <rPh sb="45" eb="48">
      <t>ジンケンヒ</t>
    </rPh>
    <rPh sb="48" eb="49">
      <t>ナド</t>
    </rPh>
    <rPh sb="50" eb="52">
      <t>ゲンショウ</t>
    </rPh>
    <rPh sb="63" eb="65">
      <t>スウチ</t>
    </rPh>
    <rPh sb="74" eb="76">
      <t>シセツ</t>
    </rPh>
    <rPh sb="111" eb="112">
      <t>ツト</t>
    </rPh>
    <rPh sb="116" eb="118">
      <t>ヒツヨウ</t>
    </rPh>
    <rPh sb="166" eb="169">
      <t>ゲスイドウ</t>
    </rPh>
    <rPh sb="169" eb="171">
      <t>リョウキン</t>
    </rPh>
    <rPh sb="171" eb="173">
      <t>ミナオ</t>
    </rPh>
    <rPh sb="179" eb="180">
      <t>ナド</t>
    </rPh>
    <rPh sb="186" eb="188">
      <t>カイゼン</t>
    </rPh>
    <rPh sb="189" eb="191">
      <t>ミコ</t>
    </rPh>
    <rPh sb="211" eb="213">
      <t>ルイジ</t>
    </rPh>
    <rPh sb="213" eb="215">
      <t>ダンタイ</t>
    </rPh>
    <rPh sb="216" eb="218">
      <t>ヒカク</t>
    </rPh>
    <rPh sb="219" eb="221">
      <t>ユウイ</t>
    </rPh>
    <rPh sb="387" eb="389">
      <t>カイゼン</t>
    </rPh>
    <rPh sb="390" eb="392">
      <t>ミコ</t>
    </rPh>
    <rPh sb="397" eb="398">
      <t>ヒ</t>
    </rPh>
    <rPh sb="399" eb="400">
      <t>ツヅ</t>
    </rPh>
    <rPh sb="409" eb="410">
      <t>トウ</t>
    </rPh>
    <rPh sb="413" eb="415">
      <t>スウチ</t>
    </rPh>
    <rPh sb="416" eb="418">
      <t>カイゼン</t>
    </rPh>
    <rPh sb="419" eb="420">
      <t>ツト</t>
    </rPh>
    <rPh sb="451" eb="453">
      <t>ネンカン</t>
    </rPh>
    <rPh sb="554" eb="556">
      <t>ヨウイン</t>
    </rPh>
    <rPh sb="567" eb="568">
      <t>カンガ</t>
    </rPh>
    <rPh sb="630" eb="633">
      <t>スイセンカ</t>
    </rPh>
    <rPh sb="633" eb="634">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</si>
</sst>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B50-4F93-B480-9A8B3A1232F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0.08</c:v>
                </c:pt>
                <c:pt idx="3">
                  <c:v>0.24</c:v>
                </c:pt>
                <c:pt idx="4">
                  <c:v>0.14000000000000001</c:v>
                </c:pt>
              </c:numCache>
            </c:numRef>
          </c:val>
          <c:smooth val="0"/>
          <c:extLst>
            <c:ext xmlns:c16="http://schemas.microsoft.com/office/drawing/2014/chart" uri="{C3380CC4-5D6E-409C-BE32-E72D297353CC}">
              <c16:uniqueId val="{00000001-7B50-4F93-B480-9A8B3A1232F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58.14</c:v>
                </c:pt>
                <c:pt idx="3">
                  <c:v>55.21</c:v>
                </c:pt>
                <c:pt idx="4">
                  <c:v>53.39</c:v>
                </c:pt>
              </c:numCache>
            </c:numRef>
          </c:val>
          <c:extLst>
            <c:ext xmlns:c16="http://schemas.microsoft.com/office/drawing/2014/chart" uri="{C3380CC4-5D6E-409C-BE32-E72D297353CC}">
              <c16:uniqueId val="{00000000-3745-45B5-A570-0535A66411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60.78</c:v>
                </c:pt>
                <c:pt idx="3">
                  <c:v>59.96</c:v>
                </c:pt>
                <c:pt idx="4">
                  <c:v>59.9</c:v>
                </c:pt>
              </c:numCache>
            </c:numRef>
          </c:val>
          <c:smooth val="0"/>
          <c:extLst>
            <c:ext xmlns:c16="http://schemas.microsoft.com/office/drawing/2014/chart" uri="{C3380CC4-5D6E-409C-BE32-E72D297353CC}">
              <c16:uniqueId val="{00000001-3745-45B5-A570-0535A66411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94.23</c:v>
                </c:pt>
                <c:pt idx="3">
                  <c:v>95.9</c:v>
                </c:pt>
                <c:pt idx="4">
                  <c:v>96.02</c:v>
                </c:pt>
              </c:numCache>
            </c:numRef>
          </c:val>
          <c:extLst>
            <c:ext xmlns:c16="http://schemas.microsoft.com/office/drawing/2014/chart" uri="{C3380CC4-5D6E-409C-BE32-E72D297353CC}">
              <c16:uniqueId val="{00000000-C2D3-4669-891E-5ACE5A044B8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94.17</c:v>
                </c:pt>
                <c:pt idx="3">
                  <c:v>94.27</c:v>
                </c:pt>
                <c:pt idx="4">
                  <c:v>94.46</c:v>
                </c:pt>
              </c:numCache>
            </c:numRef>
          </c:val>
          <c:smooth val="0"/>
          <c:extLst>
            <c:ext xmlns:c16="http://schemas.microsoft.com/office/drawing/2014/chart" uri="{C3380CC4-5D6E-409C-BE32-E72D297353CC}">
              <c16:uniqueId val="{00000001-C2D3-4669-891E-5ACE5A044B8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119.06</c:v>
                </c:pt>
                <c:pt idx="3">
                  <c:v>107.5</c:v>
                </c:pt>
                <c:pt idx="4">
                  <c:v>112.86</c:v>
                </c:pt>
              </c:numCache>
            </c:numRef>
          </c:val>
          <c:extLst>
            <c:ext xmlns:c16="http://schemas.microsoft.com/office/drawing/2014/chart" uri="{C3380CC4-5D6E-409C-BE32-E72D297353CC}">
              <c16:uniqueId val="{00000000-954F-4510-82C7-0DF6ED33D3D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106.67</c:v>
                </c:pt>
                <c:pt idx="3">
                  <c:v>106.9</c:v>
                </c:pt>
                <c:pt idx="4">
                  <c:v>106.74</c:v>
                </c:pt>
              </c:numCache>
            </c:numRef>
          </c:val>
          <c:smooth val="0"/>
          <c:extLst>
            <c:ext xmlns:c16="http://schemas.microsoft.com/office/drawing/2014/chart" uri="{C3380CC4-5D6E-409C-BE32-E72D297353CC}">
              <c16:uniqueId val="{00000001-954F-4510-82C7-0DF6ED33D3D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5.14</c:v>
                </c:pt>
                <c:pt idx="3">
                  <c:v>10.3</c:v>
                </c:pt>
                <c:pt idx="4">
                  <c:v>14.31</c:v>
                </c:pt>
              </c:numCache>
            </c:numRef>
          </c:val>
          <c:extLst>
            <c:ext xmlns:c16="http://schemas.microsoft.com/office/drawing/2014/chart" uri="{C3380CC4-5D6E-409C-BE32-E72D297353CC}">
              <c16:uniqueId val="{00000000-371D-4E8B-963C-90FA6DBF17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23.25</c:v>
                </c:pt>
                <c:pt idx="3">
                  <c:v>25.2</c:v>
                </c:pt>
                <c:pt idx="4">
                  <c:v>27.42</c:v>
                </c:pt>
              </c:numCache>
            </c:numRef>
          </c:val>
          <c:smooth val="0"/>
          <c:extLst>
            <c:ext xmlns:c16="http://schemas.microsoft.com/office/drawing/2014/chart" uri="{C3380CC4-5D6E-409C-BE32-E72D297353CC}">
              <c16:uniqueId val="{00000001-371D-4E8B-963C-90FA6DBF17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34B-4EA6-AC60-396E604570D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1.06</c:v>
                </c:pt>
                <c:pt idx="3">
                  <c:v>2.02</c:v>
                </c:pt>
                <c:pt idx="4">
                  <c:v>2.67</c:v>
                </c:pt>
              </c:numCache>
            </c:numRef>
          </c:val>
          <c:smooth val="0"/>
          <c:extLst>
            <c:ext xmlns:c16="http://schemas.microsoft.com/office/drawing/2014/chart" uri="{C3380CC4-5D6E-409C-BE32-E72D297353CC}">
              <c16:uniqueId val="{00000001-134B-4EA6-AC60-396E604570D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1CE-4DBA-A249-B3CE21520DF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3.68</c:v>
                </c:pt>
                <c:pt idx="3">
                  <c:v>5.3</c:v>
                </c:pt>
                <c:pt idx="4">
                  <c:v>6.49</c:v>
                </c:pt>
              </c:numCache>
            </c:numRef>
          </c:val>
          <c:smooth val="0"/>
          <c:extLst>
            <c:ext xmlns:c16="http://schemas.microsoft.com/office/drawing/2014/chart" uri="{C3380CC4-5D6E-409C-BE32-E72D297353CC}">
              <c16:uniqueId val="{00000001-01CE-4DBA-A249-B3CE21520DF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36.01</c:v>
                </c:pt>
                <c:pt idx="3">
                  <c:v>44.99</c:v>
                </c:pt>
                <c:pt idx="4">
                  <c:v>51.4</c:v>
                </c:pt>
              </c:numCache>
            </c:numRef>
          </c:val>
          <c:extLst>
            <c:ext xmlns:c16="http://schemas.microsoft.com/office/drawing/2014/chart" uri="{C3380CC4-5D6E-409C-BE32-E72D297353CC}">
              <c16:uniqueId val="{00000000-A1A2-4319-A9A4-CA749F537C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67.86</c:v>
                </c:pt>
                <c:pt idx="3">
                  <c:v>72.92</c:v>
                </c:pt>
                <c:pt idx="4">
                  <c:v>81.19</c:v>
                </c:pt>
              </c:numCache>
            </c:numRef>
          </c:val>
          <c:smooth val="0"/>
          <c:extLst>
            <c:ext xmlns:c16="http://schemas.microsoft.com/office/drawing/2014/chart" uri="{C3380CC4-5D6E-409C-BE32-E72D297353CC}">
              <c16:uniqueId val="{00000001-A1A2-4319-A9A4-CA749F537C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447.01</c:v>
                </c:pt>
                <c:pt idx="3">
                  <c:v>386.52</c:v>
                </c:pt>
                <c:pt idx="4">
                  <c:v>468.73</c:v>
                </c:pt>
              </c:numCache>
            </c:numRef>
          </c:val>
          <c:extLst>
            <c:ext xmlns:c16="http://schemas.microsoft.com/office/drawing/2014/chart" uri="{C3380CC4-5D6E-409C-BE32-E72D297353CC}">
              <c16:uniqueId val="{00000000-9860-4623-AFF8-6C9B99B9C2F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709.4</c:v>
                </c:pt>
                <c:pt idx="3">
                  <c:v>734.47</c:v>
                </c:pt>
                <c:pt idx="4">
                  <c:v>720.89</c:v>
                </c:pt>
              </c:numCache>
            </c:numRef>
          </c:val>
          <c:smooth val="0"/>
          <c:extLst>
            <c:ext xmlns:c16="http://schemas.microsoft.com/office/drawing/2014/chart" uri="{C3380CC4-5D6E-409C-BE32-E72D297353CC}">
              <c16:uniqueId val="{00000001-9860-4623-AFF8-6C9B99B9C2F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87.57</c:v>
                </c:pt>
                <c:pt idx="3">
                  <c:v>91.61</c:v>
                </c:pt>
                <c:pt idx="4">
                  <c:v>89.22</c:v>
                </c:pt>
              </c:numCache>
            </c:numRef>
          </c:val>
          <c:extLst>
            <c:ext xmlns:c16="http://schemas.microsoft.com/office/drawing/2014/chart" uri="{C3380CC4-5D6E-409C-BE32-E72D297353CC}">
              <c16:uniqueId val="{00000000-9899-410D-BDEF-A7645FC207F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91.14</c:v>
                </c:pt>
                <c:pt idx="3">
                  <c:v>90.69</c:v>
                </c:pt>
                <c:pt idx="4">
                  <c:v>90.5</c:v>
                </c:pt>
              </c:numCache>
            </c:numRef>
          </c:val>
          <c:smooth val="0"/>
          <c:extLst>
            <c:ext xmlns:c16="http://schemas.microsoft.com/office/drawing/2014/chart" uri="{C3380CC4-5D6E-409C-BE32-E72D297353CC}">
              <c16:uniqueId val="{00000001-9899-410D-BDEF-A7645FC207F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141.33000000000001</c:v>
                </c:pt>
                <c:pt idx="3">
                  <c:v>135.74</c:v>
                </c:pt>
                <c:pt idx="4">
                  <c:v>139.94</c:v>
                </c:pt>
              </c:numCache>
            </c:numRef>
          </c:val>
          <c:extLst>
            <c:ext xmlns:c16="http://schemas.microsoft.com/office/drawing/2014/chart" uri="{C3380CC4-5D6E-409C-BE32-E72D297353CC}">
              <c16:uniqueId val="{00000000-5D3A-481F-9EDD-FD7BB44635A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136.86000000000001</c:v>
                </c:pt>
                <c:pt idx="3">
                  <c:v>138.52000000000001</c:v>
                </c:pt>
                <c:pt idx="4">
                  <c:v>138.66999999999999</c:v>
                </c:pt>
              </c:numCache>
            </c:numRef>
          </c:val>
          <c:smooth val="0"/>
          <c:extLst>
            <c:ext xmlns:c16="http://schemas.microsoft.com/office/drawing/2014/chart" uri="{C3380CC4-5D6E-409C-BE32-E72D297353CC}">
              <c16:uniqueId val="{00000001-5D3A-481F-9EDD-FD7BB44635A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revisions/_rels/revisionHeaders.xml.rels><?xml version="1.0" encoding="UTF-8" standalone="yes"?>
<Relationships xmlns="http://schemas.openxmlformats.org/package/2006/relationships"><Relationship Id="rId8" Type="http://schemas.openxmlformats.org/officeDocument/2006/relationships/revisionLog" Target="revisionLog3.xml"/><Relationship Id="rId7" Type="http://schemas.openxmlformats.org/officeDocument/2006/relationships/revisionLog" Target="revisionLog2.xml"/><Relationship Id="rId6" Type="http://schemas.openxmlformats.org/officeDocument/2006/relationships/revisionLog" Target="revisionLog1.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1ED5B94-B4EE-4E9E-BA3A-6974CF763A30}" diskRevisions="1" revisionId="11" version="8">
  <header guid="{9471173A-AA2D-449F-A3B7-27E96692AE59}" dateTime="2024-01-24T14:16:47" maxSheetId="3" userName="dm" r:id="rId4" minRId="3">
    <sheetIdMap count="2">
      <sheetId val="1"/>
      <sheetId val="2"/>
    </sheetIdMap>
  </header>
  <header guid="{945F63AE-E8F4-4877-8485-FBD85439544E}" dateTime="2024-01-25T15:05:50" maxSheetId="3" userName=" " r:id="rId5" minRId="5">
    <sheetIdMap count="2">
      <sheetId val="1"/>
      <sheetId val="2"/>
    </sheetIdMap>
  </header>
  <header guid="{786B22AE-BF87-4C28-B800-A5A1A5E0BEEB}" dateTime="2024-02-19T10:12:42" maxSheetId="3" userName="鹿児島県" r:id="rId6">
    <sheetIdMap count="2">
      <sheetId val="1"/>
      <sheetId val="2"/>
    </sheetIdMap>
  </header>
  <header guid="{66292C25-46E6-4D10-8BEC-1B46903A1279}" dateTime="2024-02-20T08:47:47" maxSheetId="3" userName="dm" r:id="rId7" minRId="8">
    <sheetIdMap count="2">
      <sheetId val="1"/>
      <sheetId val="2"/>
    </sheetIdMap>
  </header>
  <header guid="{A1ED5B94-B4EE-4E9E-BA3A-6974CF763A30}" dateTime="2024-02-20T09:32:55" maxSheetId="3" userName="鹿児島県" r:id="rId8" minRId="10">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A28E9910_1264_46EB_94BB_A16866EC3256_.wvu.Rows" hidden="1" oldHidden="1">
    <formula>法適用_下水道事業!$84:$85</formula>
  </rdn>
  <rcv guid="{A28E9910-1264-46EB-94BB-A16866EC3256}"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 sId="1">
    <oc r="BL16" t="inlineStr">
      <is>
        <r>
          <t>①経常収支比率…類似団体平均値よりわずかに上回る。本年度は低金利による利息の減や異動による人件費等の減少があり経常費用が縮減し数値が微増しているが、施設維持管理費や修繕費等の経費は常に増加傾向にあるため、今後も経費の縮減に努めていく必要がある。
③流動比率…増加傾向にあるが依然として類似団体平均値より低く，劣位となっている。今後は下水道料金見直しによる増収等で流動資産の</t>
        </r>
        <r>
          <rPr>
            <sz val="10"/>
            <rFont val="ＭＳ ゴシック"/>
            <family val="3"/>
            <charset val="128"/>
          </rPr>
          <t>改善を見込んでいる。</t>
        </r>
        <r>
          <rPr>
            <sz val="10"/>
            <color theme="1"/>
            <rFont val="ＭＳ ゴシック"/>
            <family val="3"/>
            <charset val="128"/>
          </rPr>
          <t xml:space="preserve">
④企業債残高対事業規模比率…類似団体と比較し優位にあるものの、依然として100％を上回る状況となっている。今後も計画的な施設の更新が見込まれていることから、施設規模の見直し等を検討し、比率の抑制に努めていく。
⑤経費回収率…前年度と比較し微増している。要因は汚水処理費の抑制によるものである。</t>
        </r>
        <r>
          <rPr>
            <sz val="10"/>
            <rFont val="ＭＳ ゴシック"/>
            <family val="3"/>
            <charset val="128"/>
          </rPr>
          <t xml:space="preserve">今後は下水道料金見直しによる増収等で数値の改善が見込まれるが、引き続き維持管理費の抑制等により数値の改善に努めていく。
</t>
        </r>
        <r>
          <rPr>
            <sz val="10"/>
            <color theme="1"/>
            <rFont val="ＭＳ ゴシック"/>
            <family val="3"/>
            <charset val="128"/>
          </rPr>
          <t>⑥汚水処理原価…類似団体平均値と同等の数値かつ、３年間でほぼ横ばいの数値となっている。今後、施設の老朽化が進んでいくことが予想されるため、維持費抑制や、接続率向上による有収水量増加の取り組みを進めていく。
⑦施設利用率…前年度数値と比較すると悪化しており、要因として有収水量の減少が考えられる。
今後も人口減少等による汚水処理量の減少が見込まれることから、適切な施設規模への見直し等を検討する必要がある。
⑧水洗化率…類似団体平均値と同等の数値である。さらなる水洗化率向上のため，未接続世帯の加入促進に努める。</t>
        </r>
        <rPh sb="21" eb="23">
          <t>ウワマワ</t>
        </rPh>
        <rPh sb="25" eb="26">
          <t>ホン</t>
        </rPh>
        <rPh sb="29" eb="32">
          <t>テイキンリ</t>
        </rPh>
        <rPh sb="35" eb="37">
          <t>リソク</t>
        </rPh>
        <rPh sb="38" eb="39">
          <t>ゲン</t>
        </rPh>
        <rPh sb="40" eb="42">
          <t>イドウ</t>
        </rPh>
        <rPh sb="45" eb="48">
          <t>ジンケンヒ</t>
        </rPh>
        <rPh sb="48" eb="49">
          <t>ナド</t>
        </rPh>
        <rPh sb="50" eb="52">
          <t>ゲンショウ</t>
        </rPh>
        <rPh sb="63" eb="65">
          <t>スウチ</t>
        </rPh>
        <rPh sb="74" eb="76">
          <t>シセツ</t>
        </rPh>
        <rPh sb="111" eb="112">
          <t>ツト</t>
        </rPh>
        <rPh sb="116" eb="118">
          <t>ヒツヨウ</t>
        </rPh>
        <rPh sb="166" eb="169">
          <t>ゲスイドウ</t>
        </rPh>
        <rPh sb="169" eb="171">
          <t>リョウキン</t>
        </rPh>
        <rPh sb="171" eb="173">
          <t>ミナオ</t>
        </rPh>
        <rPh sb="179" eb="180">
          <t>ナド</t>
        </rPh>
        <rPh sb="186" eb="188">
          <t>カイゼン</t>
        </rPh>
        <rPh sb="189" eb="191">
          <t>ミコ</t>
        </rPh>
        <rPh sb="211" eb="213">
          <t>ルイジ</t>
        </rPh>
        <rPh sb="213" eb="215">
          <t>ダンタイ</t>
        </rPh>
        <rPh sb="216" eb="218">
          <t>ヒカク</t>
        </rPh>
        <rPh sb="219" eb="221">
          <t>ユウイ</t>
        </rPh>
        <rPh sb="313" eb="315">
          <t>ヒカク</t>
        </rPh>
        <rPh sb="323" eb="325">
          <t>ヨウイン</t>
        </rPh>
        <rPh sb="326" eb="328">
          <t>オスイ</t>
        </rPh>
        <rPh sb="328" eb="330">
          <t>ショリ</t>
        </rPh>
        <rPh sb="330" eb="331">
          <t>ヒ</t>
        </rPh>
        <rPh sb="332" eb="334">
          <t>ヨクセイ</t>
        </rPh>
        <rPh sb="364" eb="366">
          <t>カイゼン</t>
        </rPh>
        <rPh sb="367" eb="369">
          <t>ミコ</t>
        </rPh>
        <rPh sb="374" eb="375">
          <t>ヒ</t>
        </rPh>
        <rPh sb="376" eb="377">
          <t>ツヅ</t>
        </rPh>
        <rPh sb="386" eb="387">
          <t>トウ</t>
        </rPh>
        <rPh sb="390" eb="392">
          <t>スウチ</t>
        </rPh>
        <rPh sb="393" eb="395">
          <t>カイゼン</t>
        </rPh>
        <rPh sb="396" eb="397">
          <t>ツト</t>
        </rPh>
        <rPh sb="428" eb="430">
          <t>ネンカン</t>
        </rPh>
        <rPh sb="531" eb="533">
          <t>ヨウイン</t>
        </rPh>
        <rPh sb="544" eb="545">
          <t>カンガ</t>
        </rPh>
        <rPh sb="607" eb="610">
          <t>スイセンカ</t>
        </rPh>
        <rPh sb="610" eb="611">
          <t>リツ</t>
        </rPh>
        <phoneticPr fontId="2"/>
      </is>
    </oc>
    <nc r="BL16" t="inlineStr">
      <is>
        <r>
          <t>①経常収支比率…類似団体平均値よりわずかに上回る。本年度は低金利による利息の減や異動による人件費等の減少があり経常費用が縮減し数値が微増しているが、施設維持管理費や修繕費等の経費は常に増加傾向にあるため、今後も経費の縮減に努めていく必要がある。
③流動比率…増加傾向にあるが依然として類似団体平均値より低く，劣位となっている。今後は下水道料金見直しによる増収等で流動資産の</t>
        </r>
        <r>
          <rPr>
            <sz val="10"/>
            <rFont val="ＭＳ ゴシック"/>
            <family val="3"/>
            <charset val="128"/>
          </rPr>
          <t>改善を見込んでいる。</t>
        </r>
        <r>
          <rPr>
            <sz val="10"/>
            <color theme="1"/>
            <rFont val="ＭＳ ゴシック"/>
            <family val="3"/>
            <charset val="128"/>
          </rPr>
          <t xml:space="preserve">
④企業債残高対事業規模比率…類似団体と比較し優位にあるものの、依然として100％を上回る状況となっている。今後も計画的な施設の更新が見込まれていることから、施設規模の見直し等を検討し、比率の抑制に努めていく。
⑤経費回収率…</t>
        </r>
        <r>
          <rPr>
            <sz val="10"/>
            <color rgb="FFFF0000"/>
            <rFont val="ＭＳ ゴシック"/>
            <family val="3"/>
            <charset val="128"/>
          </rPr>
          <t>前年度と比較し微減している。要因は、使用料収入が減少したことに加え、処理場の維持管理経費の負担増によるものである。</t>
        </r>
        <r>
          <rPr>
            <sz val="10"/>
            <rFont val="ＭＳ ゴシック"/>
            <family val="3"/>
            <charset val="128"/>
          </rPr>
          <t xml:space="preserve">今後は下水道料金見直しによる増収等で数値の改善が見込まれるが、引き続き維持管理費の抑制等により数値の改善に努めていく。
</t>
        </r>
        <r>
          <rPr>
            <sz val="10"/>
            <color theme="1"/>
            <rFont val="ＭＳ ゴシック"/>
            <family val="3"/>
            <charset val="128"/>
          </rPr>
          <t>⑥汚水処理原価…類似団体平均値と同等の数値かつ、３年間でほぼ横ばいの数値となっている。今後、施設の老朽化が進んでいくことが予想されるため、維持費抑制や、接続率向上による有収水量増加の取り組みを進めていく。
⑦施設利用率…前年度数値と比較すると悪化しており、要因として有収水量の減少が考えられる。
今後も人口減少等による汚水処理量の減少が見込まれることから、適切な施設規模への見直し等を検討する必要がある。
⑧水洗化率…類似団体平均値と同等の数値である。さらなる水洗化率向上のため，未接続世帯の加入促進に努める。</t>
        </r>
        <rPh sb="21" eb="23">
          <t>ウワマワ</t>
        </rPh>
        <rPh sb="25" eb="26">
          <t>ホン</t>
        </rPh>
        <rPh sb="29" eb="32">
          <t>テイキンリ</t>
        </rPh>
        <rPh sb="35" eb="37">
          <t>リソク</t>
        </rPh>
        <rPh sb="38" eb="39">
          <t>ゲン</t>
        </rPh>
        <rPh sb="40" eb="42">
          <t>イドウ</t>
        </rPh>
        <rPh sb="45" eb="48">
          <t>ジンケンヒ</t>
        </rPh>
        <rPh sb="48" eb="49">
          <t>ナド</t>
        </rPh>
        <rPh sb="50" eb="52">
          <t>ゲンショウ</t>
        </rPh>
        <rPh sb="63" eb="65">
          <t>スウチ</t>
        </rPh>
        <rPh sb="74" eb="76">
          <t>シセツ</t>
        </rPh>
        <rPh sb="111" eb="112">
          <t>ツト</t>
        </rPh>
        <rPh sb="116" eb="118">
          <t>ヒツヨウ</t>
        </rPh>
        <rPh sb="166" eb="169">
          <t>ゲスイドウ</t>
        </rPh>
        <rPh sb="169" eb="171">
          <t>リョウキン</t>
        </rPh>
        <rPh sb="171" eb="173">
          <t>ミナオ</t>
        </rPh>
        <rPh sb="179" eb="180">
          <t>ナド</t>
        </rPh>
        <rPh sb="186" eb="188">
          <t>カイゼン</t>
        </rPh>
        <rPh sb="189" eb="191">
          <t>ミコ</t>
        </rPh>
        <rPh sb="211" eb="213">
          <t>ルイジ</t>
        </rPh>
        <rPh sb="213" eb="215">
          <t>ダンタイ</t>
        </rPh>
        <rPh sb="216" eb="218">
          <t>ヒカク</t>
        </rPh>
        <rPh sb="219" eb="221">
          <t>ユウイ</t>
        </rPh>
        <rPh sb="387" eb="389">
          <t>カイゼン</t>
        </rPh>
        <rPh sb="390" eb="392">
          <t>ミコ</t>
        </rPh>
        <rPh sb="397" eb="398">
          <t>ヒ</t>
        </rPh>
        <rPh sb="399" eb="400">
          <t>ツヅ</t>
        </rPh>
        <rPh sb="409" eb="410">
          <t>トウ</t>
        </rPh>
        <rPh sb="413" eb="415">
          <t>スウチ</t>
        </rPh>
        <rPh sb="416" eb="418">
          <t>カイゼン</t>
        </rPh>
        <rPh sb="419" eb="420">
          <t>ツト</t>
        </rPh>
        <rPh sb="451" eb="453">
          <t>ネンカン</t>
        </rPh>
        <rPh sb="554" eb="556">
          <t>ヨウイン</t>
        </rPh>
        <rPh sb="567" eb="568">
          <t>カンガ</t>
        </rPh>
        <rPh sb="630" eb="633">
          <t>スイセンカ</t>
        </rPh>
        <rPh sb="633" eb="634">
          <t>リツ</t>
        </rPh>
        <phoneticPr fontId="2"/>
      </is>
    </nc>
  </rcc>
  <rcv guid="{B170CE4E-DFC2-4578-813C-2A36001EE99D}" action="delete"/>
  <rdn rId="0" localSheetId="1" customView="1" name="Z_B170CE4E_DFC2_4578_813C_2A36001EE99D_.wvu.Rows" hidden="1" oldHidden="1">
    <formula>法適用_下水道事業!$84:$85</formula>
    <oldFormula>法適用_下水道事業!$84:$85</oldFormula>
  </rdn>
  <rcv guid="{B170CE4E-DFC2-4578-813C-2A36001EE99D}"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
    <oc r="BL16" t="inlineStr">
      <is>
        <r>
          <t>①経常収支比率…類似団体平均値よりわずかに上回る。本年度は低金利による利息の減や異動による人件費等の減少があり経常費用が縮減し数値が微増しているが、施設維持管理費や修繕費等の経費は常に増加傾向にあるため、今後も経費の縮減に努めていく必要がある。
③流動比率…増加傾向にあるが依然として類似団体平均値より低く，劣位となっている。今後は下水道料金見直しによる増収等で流動資産の</t>
        </r>
        <r>
          <rPr>
            <sz val="10"/>
            <rFont val="ＭＳ ゴシック"/>
            <family val="3"/>
            <charset val="128"/>
          </rPr>
          <t>改善を見込んでいる。</t>
        </r>
        <r>
          <rPr>
            <sz val="10"/>
            <color theme="1"/>
            <rFont val="ＭＳ ゴシック"/>
            <family val="3"/>
            <charset val="128"/>
          </rPr>
          <t xml:space="preserve">
④企業債残高対事業規模比率…類似団体と比較し優位にあるものの、依然として100％を上回る状況となっている。今後も計画的な施設の更新が見込まれていることから、施設規模の見直し等を検討し、比率の抑制に努めていく。
⑤経費回収率…</t>
        </r>
        <r>
          <rPr>
            <sz val="10"/>
            <color rgb="FFFF0000"/>
            <rFont val="ＭＳ ゴシック"/>
            <family val="3"/>
            <charset val="128"/>
          </rPr>
          <t>前年度と比較し微減している。要因は、使用料収入が減少したことに加え、処理場の維持管理経費の負担増によるものである。</t>
        </r>
        <r>
          <rPr>
            <sz val="10"/>
            <rFont val="ＭＳ ゴシック"/>
            <family val="3"/>
            <charset val="128"/>
          </rPr>
          <t xml:space="preserve">今後は下水道料金見直しによる増収等で数値の改善が見込まれるが、引き続き維持管理費の抑制等により数値の改善に努めていく。
</t>
        </r>
        <r>
          <rPr>
            <sz val="10"/>
            <color theme="1"/>
            <rFont val="ＭＳ ゴシック"/>
            <family val="3"/>
            <charset val="128"/>
          </rPr>
          <t>⑥汚水処理原価…類似団体平均値と同等の数値かつ、３年間でほぼ横ばいの数値となっている。今後、施設の老朽化が進んでいくことが予想されるため、維持費抑制や、接続率向上による有収水量増加の取り組みを進めていく。
⑦施設利用率…前年度数値と比較すると悪化しており、要因として有収水量の減少が考えられる。
今後も人口減少等による汚水処理量の減少が見込まれることから、適切な施設規模への見直し等を検討する必要がある。
⑧水洗化率…類似団体平均値と同等の数値である。さらなる水洗化率向上のため，未接続世帯の加入促進に努める。</t>
        </r>
        <rPh sb="21" eb="23">
          <t>ウワマワ</t>
        </rPh>
        <rPh sb="25" eb="26">
          <t>ホン</t>
        </rPh>
        <rPh sb="29" eb="32">
          <t>テイキンリ</t>
        </rPh>
        <rPh sb="35" eb="37">
          <t>リソク</t>
        </rPh>
        <rPh sb="38" eb="39">
          <t>ゲン</t>
        </rPh>
        <rPh sb="40" eb="42">
          <t>イドウ</t>
        </rPh>
        <rPh sb="45" eb="48">
          <t>ジンケンヒ</t>
        </rPh>
        <rPh sb="48" eb="49">
          <t>ナド</t>
        </rPh>
        <rPh sb="50" eb="52">
          <t>ゲンショウ</t>
        </rPh>
        <rPh sb="63" eb="65">
          <t>スウチ</t>
        </rPh>
        <rPh sb="74" eb="76">
          <t>シセツ</t>
        </rPh>
        <rPh sb="111" eb="112">
          <t>ツト</t>
        </rPh>
        <rPh sb="116" eb="118">
          <t>ヒツヨウ</t>
        </rPh>
        <rPh sb="166" eb="169">
          <t>ゲスイドウ</t>
        </rPh>
        <rPh sb="169" eb="171">
          <t>リョウキン</t>
        </rPh>
        <rPh sb="171" eb="173">
          <t>ミナオ</t>
        </rPh>
        <rPh sb="179" eb="180">
          <t>ナド</t>
        </rPh>
        <rPh sb="186" eb="188">
          <t>カイゼン</t>
        </rPh>
        <rPh sb="189" eb="191">
          <t>ミコ</t>
        </rPh>
        <rPh sb="211" eb="213">
          <t>ルイジ</t>
        </rPh>
        <rPh sb="213" eb="215">
          <t>ダンタイ</t>
        </rPh>
        <rPh sb="216" eb="218">
          <t>ヒカク</t>
        </rPh>
        <rPh sb="219" eb="221">
          <t>ユウイ</t>
        </rPh>
        <rPh sb="387" eb="389">
          <t>カイゼン</t>
        </rPh>
        <rPh sb="390" eb="392">
          <t>ミコ</t>
        </rPh>
        <rPh sb="397" eb="398">
          <t>ヒ</t>
        </rPh>
        <rPh sb="399" eb="400">
          <t>ツヅ</t>
        </rPh>
        <rPh sb="409" eb="410">
          <t>トウ</t>
        </rPh>
        <rPh sb="413" eb="415">
          <t>スウチ</t>
        </rPh>
        <rPh sb="416" eb="418">
          <t>カイゼン</t>
        </rPh>
        <rPh sb="419" eb="420">
          <t>ツト</t>
        </rPh>
        <rPh sb="451" eb="453">
          <t>ネンカン</t>
        </rPh>
        <rPh sb="554" eb="556">
          <t>ヨウイン</t>
        </rPh>
        <rPh sb="567" eb="568">
          <t>カンガ</t>
        </rPh>
        <rPh sb="630" eb="633">
          <t>スイセンカ</t>
        </rPh>
        <rPh sb="633" eb="634">
          <t>リツ</t>
        </rPh>
        <phoneticPr fontId="3"/>
      </is>
    </oc>
    <nc r="BL16" t="inlineStr">
      <is>
        <r>
          <t>①経常収支比率…類似団体平均値よりわずかに上回る。本年度は低金利による利息の減や異動による人件費等の減少があり経常費用が縮減し数値が微増しているが、施設維持管理費や修繕費等の経費は常に増加傾向にあるため、今後も経費の縮減に努めていく必要がある。
③流動比率…増加傾向にあるが依然として類似団体平均値より低く，劣位となっている。今後は下水道料金見直しによる増収等で流動資産の</t>
        </r>
        <r>
          <rPr>
            <sz val="10"/>
            <rFont val="ＭＳ ゴシック"/>
            <family val="3"/>
            <charset val="128"/>
          </rPr>
          <t>改善を見込んでいる。</t>
        </r>
        <r>
          <rPr>
            <sz val="10"/>
            <color theme="1"/>
            <rFont val="ＭＳ ゴシック"/>
            <family val="3"/>
            <charset val="128"/>
          </rPr>
          <t xml:space="preserve">
④企業債残高対事業規模比率…類似団体と比較し優位にあるものの、依然として100％を上回る状況となっている。今後も計画的な施設の更新が見込まれていることから、施設規模の見直し等を検討し、比率の抑制に努めていく。
⑤経費回収率…</t>
        </r>
        <r>
          <rPr>
            <sz val="10"/>
            <rFont val="ＭＳ ゴシック"/>
            <family val="3"/>
            <charset val="128"/>
          </rPr>
          <t xml:space="preserve">前年度と比較し微減している。要因は、使用料収入が減少したことに加え、処理場の維持管理経費の負担増によるものである。今後は下水道料金見直しによる増収等で数値の改善が見込まれるが、引き続き維持管理費の抑制等により数値の改善に努めていく。
</t>
        </r>
        <r>
          <rPr>
            <sz val="10"/>
            <color theme="1"/>
            <rFont val="ＭＳ ゴシック"/>
            <family val="3"/>
            <charset val="128"/>
          </rPr>
          <t>⑥汚水処理原価…類似団体平均値と同等の数値かつ、３年間でほぼ横ばいの数値となっている。今後、施設の老朽化が進んでいくことが予想されるため、維持費抑制や、接続率向上による有収水量増加の取り組みを進めていく。
⑦施設利用率…前年度数値と比較すると悪化しており、要因として有収水量の減少が考えられる。
今後も人口減少等による汚水処理量の減少が見込まれることから、適切な施設規模への見直し等を検討する必要がある。
⑧水洗化率…類似団体平均値と同等の数値である。さらなる水洗化率向上のため，未接続世帯の加入促進に努める。</t>
        </r>
        <rPh sb="21" eb="23">
          <t>ウワマワ</t>
        </rPh>
        <rPh sb="25" eb="26">
          <t>ホン</t>
        </rPh>
        <rPh sb="29" eb="32">
          <t>テイキンリ</t>
        </rPh>
        <rPh sb="35" eb="37">
          <t>リソク</t>
        </rPh>
        <rPh sb="38" eb="39">
          <t>ゲン</t>
        </rPh>
        <rPh sb="40" eb="42">
          <t>イドウ</t>
        </rPh>
        <rPh sb="45" eb="48">
          <t>ジンケンヒ</t>
        </rPh>
        <rPh sb="48" eb="49">
          <t>ナド</t>
        </rPh>
        <rPh sb="50" eb="52">
          <t>ゲンショウ</t>
        </rPh>
        <rPh sb="63" eb="65">
          <t>スウチ</t>
        </rPh>
        <rPh sb="74" eb="76">
          <t>シセツ</t>
        </rPh>
        <rPh sb="111" eb="112">
          <t>ツト</t>
        </rPh>
        <rPh sb="116" eb="118">
          <t>ヒツヨウ</t>
        </rPh>
        <rPh sb="166" eb="169">
          <t>ゲスイドウ</t>
        </rPh>
        <rPh sb="169" eb="171">
          <t>リョウキン</t>
        </rPh>
        <rPh sb="171" eb="173">
          <t>ミナオ</t>
        </rPh>
        <rPh sb="179" eb="180">
          <t>ナド</t>
        </rPh>
        <rPh sb="186" eb="188">
          <t>カイゼン</t>
        </rPh>
        <rPh sb="189" eb="191">
          <t>ミコ</t>
        </rPh>
        <rPh sb="211" eb="213">
          <t>ルイジ</t>
        </rPh>
        <rPh sb="213" eb="215">
          <t>ダンタイ</t>
        </rPh>
        <rPh sb="216" eb="218">
          <t>ヒカク</t>
        </rPh>
        <rPh sb="219" eb="221">
          <t>ユウイ</t>
        </rPh>
        <rPh sb="387" eb="389">
          <t>カイゼン</t>
        </rPh>
        <rPh sb="390" eb="392">
          <t>ミコ</t>
        </rPh>
        <rPh sb="397" eb="398">
          <t>ヒ</t>
        </rPh>
        <rPh sb="399" eb="400">
          <t>ツヅ</t>
        </rPh>
        <rPh sb="409" eb="410">
          <t>トウ</t>
        </rPh>
        <rPh sb="413" eb="415">
          <t>スウチ</t>
        </rPh>
        <rPh sb="416" eb="418">
          <t>カイゼン</t>
        </rPh>
        <rPh sb="419" eb="420">
          <t>ツト</t>
        </rPh>
        <rPh sb="451" eb="453">
          <t>ネンカン</t>
        </rPh>
        <rPh sb="554" eb="556">
          <t>ヨウイン</t>
        </rPh>
        <rPh sb="567" eb="568">
          <t>カンガ</t>
        </rPh>
        <rPh sb="630" eb="633">
          <t>スイセンカ</t>
        </rPh>
        <rPh sb="633" eb="634">
          <t>リツ</t>
        </rPh>
        <phoneticPr fontId="3"/>
      </is>
    </nc>
  </rcc>
  <rcv guid="{A28E9910-1264-46EB-94BB-A16866EC3256}" action="delete"/>
  <rdn rId="0" localSheetId="1" customView="1" name="Z_A28E9910_1264_46EB_94BB_A16866EC3256_.wvu.Rows" hidden="1" oldHidden="1">
    <formula>法適用_下水道事業!$84:$85</formula>
    <oldFormula>法適用_下水道事業!$84:$85</oldFormula>
  </rdn>
  <rcv guid="{A28E9910-1264-46EB-94BB-A16866EC3256}"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1">
    <oc r="BL16" t="inlineStr">
      <is>
        <t>①経常収支比率…類似団体平均値よりわずかに上回る。本年度は低金利による利息の減や異動による人件費等の減少があり経常費用が縮減し数値が微増しているが、施設維持管理費や修繕費等の経費は常に増加傾向にあるため、今後も経費の縮減に努めていく必要がある。
③流動比率…増加傾向にあるが依然として類似団体平均値より低く，劣位となっている。今後は下水道料金見直しによる増収等で流動資産の増加を図る。
④企業債残高対事業規模比率…類似団体と比較し優位にあるものの、依然として100％を上回る状況となっている。今後も計画的な施設の更新が見込まれていることから、施設規模の見直し等を検討し、比率の抑制に努めていく。
⑤経費回収率…前年度と比較し微増している。要因は汚水処理費の抑制によるものである。今後も維持管理費の抑制をするとともに、下水道料金見直しによる増収等で数値の向上を図る。
⑥汚水処理原価…類似団体平均値と同等の数値かつ、３年間でほぼ横ばいの数値となっている。今後、施設の老朽化が進んでいくことが予想されるため、維持費抑制や、接続率向上による有収水量増加の取り組みを進めていく。
⑦施設利用率…前年度数値と比較すると悪化しており、要因として有収水量の減少が考えられる。
今後も人口減少等による汚水処理量の減少が見込まれることから、適切な施設規模への見直し等を検討する必要がある。
⑧水洗化率…類似団体平均値と同等の数値である。さらなる水洗化率向上のため，未接続世帯の加入促進に努める。</t>
        <rPh sb="21" eb="23">
          <t>ウワマワ</t>
        </rPh>
        <rPh sb="25" eb="26">
          <t>ホン</t>
        </rPh>
        <rPh sb="29" eb="32">
          <t>テイキンリ</t>
        </rPh>
        <rPh sb="35" eb="37">
          <t>リソク</t>
        </rPh>
        <rPh sb="38" eb="39">
          <t>ゲン</t>
        </rPh>
        <rPh sb="40" eb="42">
          <t>イドウ</t>
        </rPh>
        <rPh sb="45" eb="48">
          <t>ジンケンヒ</t>
        </rPh>
        <rPh sb="48" eb="49">
          <t>ナド</t>
        </rPh>
        <rPh sb="50" eb="52">
          <t>ゲンショウ</t>
        </rPh>
        <rPh sb="63" eb="65">
          <t>スウチ</t>
        </rPh>
        <rPh sb="74" eb="76">
          <t>シセツ</t>
        </rPh>
        <rPh sb="111" eb="112">
          <t>ツト</t>
        </rPh>
        <rPh sb="116" eb="118">
          <t>ヒツヨウ</t>
        </rPh>
        <rPh sb="166" eb="169">
          <t>ゲスイドウ</t>
        </rPh>
        <rPh sb="169" eb="171">
          <t>リョウキン</t>
        </rPh>
        <rPh sb="171" eb="173">
          <t>ミナオ</t>
        </rPh>
        <rPh sb="179" eb="180">
          <t>ナド</t>
        </rPh>
        <rPh sb="207" eb="209">
          <t>ルイジ</t>
        </rPh>
        <rPh sb="209" eb="211">
          <t>ダンタイ</t>
        </rPh>
        <rPh sb="212" eb="214">
          <t>ヒカク</t>
        </rPh>
        <rPh sb="215" eb="217">
          <t>ユウイ</t>
        </rPh>
        <rPh sb="309" eb="311">
          <t>ヒカク</t>
        </rPh>
        <rPh sb="319" eb="321">
          <t>ヨウイン</t>
        </rPh>
        <rPh sb="322" eb="324">
          <t>オスイ</t>
        </rPh>
        <rPh sb="324" eb="326">
          <t>ショリ</t>
        </rPh>
        <rPh sb="326" eb="327">
          <t>ヒ</t>
        </rPh>
        <rPh sb="328" eb="330">
          <t>ヨクセイ</t>
        </rPh>
        <rPh sb="373" eb="375">
          <t>スウチ</t>
        </rPh>
        <rPh sb="376" eb="378">
          <t>コウジョウ</t>
        </rPh>
        <rPh sb="379" eb="380">
          <t>ハカ</t>
        </rPh>
        <rPh sb="408" eb="410">
          <t>ネンカン</t>
        </rPh>
        <rPh sb="511" eb="513">
          <t>ヨウイン</t>
        </rPh>
        <rPh sb="524" eb="525">
          <t>カンガ</t>
        </rPh>
        <rPh sb="587" eb="590">
          <t>スイセンカ</t>
        </rPh>
        <rPh sb="590" eb="591">
          <t>リツ</t>
        </rPh>
        <phoneticPr fontId="0"/>
      </is>
    </oc>
    <nc r="BL16" t="inlineStr">
      <is>
        <r>
          <t>①経常収支比率…類似団体平均値よりわずかに上回る。本年度は低金利による利息の減や異動による人件費等の減少があり経常費用が縮減し数値が微増しているが、施設維持管理費や修繕費等の経費は常に増加傾向にあるため、今後も経費の縮減に努めていく必要がある。
③流動比率…増加傾向にあるが依然として類似団体平均値より低く，劣位となっている。今後は下水道料金見直しによる増収等で流動資産の</t>
        </r>
        <r>
          <rPr>
            <strike/>
            <sz val="10"/>
            <color theme="1"/>
            <rFont val="ＭＳ ゴシック"/>
            <family val="3"/>
            <charset val="128"/>
          </rPr>
          <t>増加を図る。</t>
        </r>
        <r>
          <rPr>
            <sz val="10"/>
            <color rgb="FFFF0000"/>
            <rFont val="ＭＳ ゴシック"/>
            <family val="3"/>
            <charset val="128"/>
          </rPr>
          <t>改善を見込んでいる。</t>
        </r>
        <r>
          <rPr>
            <sz val="10"/>
            <color theme="1"/>
            <rFont val="ＭＳ ゴシック"/>
            <family val="3"/>
            <charset val="128"/>
          </rPr>
          <t xml:space="preserve">
④企業債残高対事業規模比率…類似団体と比較し優位にあるものの、依然として100％を上回る状況となっている。今後も計画的な施設の更新が見込まれていることから、施設規模の見直し等を検討し、比率の抑制に努めていく。
⑤経費回収率…前年度と比較し微増している。要因は汚水処理費の抑制によるものである。</t>
        </r>
        <r>
          <rPr>
            <strike/>
            <sz val="10"/>
            <color theme="1"/>
            <rFont val="ＭＳ ゴシック"/>
            <family val="3"/>
            <charset val="128"/>
          </rPr>
          <t>今後も維持管理費の抑制をするとともに、下水道料金見直しによる増収等で数値の向上を図る。</t>
        </r>
        <r>
          <rPr>
            <sz val="10"/>
            <color rgb="FFFF0000"/>
            <rFont val="ＭＳ ゴシック"/>
            <family val="3"/>
            <charset val="128"/>
          </rPr>
          <t>今後は下水道料金見直しによる増収等で数値の改善が見込まれるが、引き続き維持管理費の抑制等により数値の改善に努めていく。</t>
        </r>
        <r>
          <rPr>
            <sz val="10"/>
            <color theme="1"/>
            <rFont val="ＭＳ ゴシック"/>
            <family val="3"/>
            <charset val="128"/>
          </rPr>
          <t>⑥汚水処理原価…類似団体平均値と同等の数値かつ、３年間でほぼ横ばいの数値となっている。今後、施設の老朽化が進んでいくことが予想されるため、維持費抑制や、接続率向上による有収水量増加の取り組みを進めていく。
⑦施設利用率…前年度数値と比較すると悪化しており、要因として有収水量の減少が考えられる。
今後も人口減少等による汚水処理量の減少が見込まれることから、適切な施設規模への見直し等を検討する必要がある。
⑧水洗化率…類似団体平均値と同等の数値である。さらなる水洗化率向上のため，未接続世帯の加入促進に努める。</t>
        </r>
        <rPh sb="21" eb="23">
          <t>ウワマワ</t>
        </rPh>
        <rPh sb="25" eb="26">
          <t>ホン</t>
        </rPh>
        <rPh sb="29" eb="32">
          <t>テイキンリ</t>
        </rPh>
        <rPh sb="35" eb="37">
          <t>リソク</t>
        </rPh>
        <rPh sb="38" eb="39">
          <t>ゲン</t>
        </rPh>
        <rPh sb="40" eb="42">
          <t>イドウ</t>
        </rPh>
        <rPh sb="45" eb="48">
          <t>ジンケンヒ</t>
        </rPh>
        <rPh sb="48" eb="49">
          <t>ナド</t>
        </rPh>
        <rPh sb="50" eb="52">
          <t>ゲンショウ</t>
        </rPh>
        <rPh sb="63" eb="65">
          <t>スウチ</t>
        </rPh>
        <rPh sb="74" eb="76">
          <t>シセツ</t>
        </rPh>
        <rPh sb="111" eb="112">
          <t>ツト</t>
        </rPh>
        <rPh sb="116" eb="118">
          <t>ヒツヨウ</t>
        </rPh>
        <rPh sb="166" eb="169">
          <t>ゲスイドウ</t>
        </rPh>
        <rPh sb="169" eb="171">
          <t>リョウキン</t>
        </rPh>
        <rPh sb="171" eb="173">
          <t>ミナオ</t>
        </rPh>
        <rPh sb="179" eb="180">
          <t>ナド</t>
        </rPh>
        <rPh sb="192" eb="194">
          <t>カイゼン</t>
        </rPh>
        <rPh sb="195" eb="197">
          <t>ミコ</t>
        </rPh>
        <rPh sb="217" eb="219">
          <t>ルイジ</t>
        </rPh>
        <rPh sb="219" eb="221">
          <t>ダンタイ</t>
        </rPh>
        <rPh sb="222" eb="224">
          <t>ヒカク</t>
        </rPh>
        <rPh sb="225" eb="227">
          <t>ユウイ</t>
        </rPh>
        <rPh sb="319" eb="321">
          <t>ヒカク</t>
        </rPh>
        <rPh sb="329" eb="331">
          <t>ヨウイン</t>
        </rPh>
        <rPh sb="332" eb="334">
          <t>オスイ</t>
        </rPh>
        <rPh sb="334" eb="336">
          <t>ショリ</t>
        </rPh>
        <rPh sb="336" eb="337">
          <t>ヒ</t>
        </rPh>
        <rPh sb="338" eb="340">
          <t>ヨクセイ</t>
        </rPh>
        <rPh sb="383" eb="385">
          <t>スウチ</t>
        </rPh>
        <rPh sb="386" eb="388">
          <t>コウジョウ</t>
        </rPh>
        <rPh sb="389" eb="390">
          <t>ハカ</t>
        </rPh>
        <rPh sb="413" eb="415">
          <t>カイゼン</t>
        </rPh>
        <rPh sb="416" eb="418">
          <t>ミコ</t>
        </rPh>
        <rPh sb="423" eb="424">
          <t>ヒ</t>
        </rPh>
        <rPh sb="425" eb="426">
          <t>ツヅ</t>
        </rPh>
        <rPh sb="435" eb="436">
          <t>トウ</t>
        </rPh>
        <rPh sb="439" eb="441">
          <t>スウチ</t>
        </rPh>
        <rPh sb="442" eb="444">
          <t>カイゼン</t>
        </rPh>
        <rPh sb="445" eb="446">
          <t>ツト</t>
        </rPh>
        <rPh sb="476" eb="478">
          <t>ネンカン</t>
        </rPh>
        <rPh sb="579" eb="581">
          <t>ヨウイン</t>
        </rPh>
        <rPh sb="592" eb="593">
          <t>カンガ</t>
        </rPh>
        <rPh sb="655" eb="658">
          <t>スイセンカ</t>
        </rPh>
        <rPh sb="658" eb="659">
          <t>リツ</t>
        </rPh>
        <phoneticPr fontId="0"/>
      </is>
    </nc>
  </rcc>
  <rdn rId="0" localSheetId="1" customView="1" name="Z_B170CE4E_DFC2_4578_813C_2A36001EE99D_.wvu.Rows" hidden="1" oldHidden="1">
    <formula>法適用_下水道事業!$84:$85</formula>
  </rdn>
  <rcv guid="{B170CE4E-DFC2-4578-813C-2A36001EE99D}"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 sId="1">
    <oc r="BL16" t="inlineStr">
      <is>
        <r>
          <t>①経常収支比率…類似団体平均値よりわずかに上回る。本年度は低金利による利息の減や異動による人件費等の減少があり経常費用が縮減し数値が微増しているが、施設維持管理費や修繕費等の経費は常に増加傾向にあるため、今後も経費の縮減に努めていく必要がある。
③流動比率…増加傾向にあるが依然として類似団体平均値より低く，劣位となっている。今後は下水道料金見直しによる増収等で流動資産の</t>
        </r>
        <r>
          <rPr>
            <strike/>
            <sz val="10"/>
            <color theme="1"/>
            <rFont val="ＭＳ ゴシック"/>
            <family val="3"/>
            <charset val="128"/>
          </rPr>
          <t>増加を図る。</t>
        </r>
        <r>
          <rPr>
            <sz val="10"/>
            <color rgb="FFFF0000"/>
            <rFont val="ＭＳ ゴシック"/>
            <family val="3"/>
            <charset val="128"/>
          </rPr>
          <t>改善を見込んでいる。</t>
        </r>
        <r>
          <rPr>
            <sz val="10"/>
            <color theme="1"/>
            <rFont val="ＭＳ ゴシック"/>
            <family val="3"/>
            <charset val="128"/>
          </rPr>
          <t xml:space="preserve">
④企業債残高対事業規模比率…類似団体と比較し優位にあるものの、依然として100％を上回る状況となっている。今後も計画的な施設の更新が見込まれていることから、施設規模の見直し等を検討し、比率の抑制に努めていく。
⑤経費回収率…前年度と比較し微増している。要因は汚水処理費の抑制によるものである。</t>
        </r>
        <r>
          <rPr>
            <strike/>
            <sz val="10"/>
            <color theme="1"/>
            <rFont val="ＭＳ ゴシック"/>
            <family val="3"/>
            <charset val="128"/>
          </rPr>
          <t>今後も維持管理費の抑制をするとともに、下水道料金見直しによる増収等で数値の向上を図る。</t>
        </r>
        <r>
          <rPr>
            <sz val="10"/>
            <color rgb="FFFF0000"/>
            <rFont val="ＭＳ ゴシック"/>
            <family val="3"/>
            <charset val="128"/>
          </rPr>
          <t>今後は下水道料金見直しによる増収等で数値の改善が見込まれるが、引き続き維持管理費の抑制等により数値の改善に努めていく。</t>
        </r>
        <r>
          <rPr>
            <sz val="10"/>
            <color theme="1"/>
            <rFont val="ＭＳ ゴシック"/>
            <family val="3"/>
            <charset val="128"/>
          </rPr>
          <t>⑥汚水処理原価…類似団体平均値と同等の数値かつ、３年間でほぼ横ばいの数値となっている。今後、施設の老朽化が進んでいくことが予想されるため、維持費抑制や、接続率向上による有収水量増加の取り組みを進めていく。
⑦施設利用率…前年度数値と比較すると悪化しており、要因として有収水量の減少が考えられる。
今後も人口減少等による汚水処理量の減少が見込まれることから、適切な施設規模への見直し等を検討する必要がある。
⑧水洗化率…類似団体平均値と同等の数値である。さらなる水洗化率向上のため，未接続世帯の加入促進に努める。</t>
        </r>
        <rPh sb="21" eb="23">
          <t>ウワマワ</t>
        </rPh>
        <rPh sb="25" eb="26">
          <t>ホン</t>
        </rPh>
        <rPh sb="29" eb="32">
          <t>テイキンリ</t>
        </rPh>
        <rPh sb="35" eb="37">
          <t>リソク</t>
        </rPh>
        <rPh sb="38" eb="39">
          <t>ゲン</t>
        </rPh>
        <rPh sb="40" eb="42">
          <t>イドウ</t>
        </rPh>
        <rPh sb="45" eb="48">
          <t>ジンケンヒ</t>
        </rPh>
        <rPh sb="48" eb="49">
          <t>ナド</t>
        </rPh>
        <rPh sb="50" eb="52">
          <t>ゲンショウ</t>
        </rPh>
        <rPh sb="63" eb="65">
          <t>スウチ</t>
        </rPh>
        <rPh sb="74" eb="76">
          <t>シセツ</t>
        </rPh>
        <rPh sb="111" eb="112">
          <t>ツト</t>
        </rPh>
        <rPh sb="116" eb="118">
          <t>ヒツヨウ</t>
        </rPh>
        <rPh sb="166" eb="169">
          <t>ゲスイドウ</t>
        </rPh>
        <rPh sb="169" eb="171">
          <t>リョウキン</t>
        </rPh>
        <rPh sb="171" eb="173">
          <t>ミナオ</t>
        </rPh>
        <rPh sb="179" eb="180">
          <t>ナド</t>
        </rPh>
        <rPh sb="192" eb="194">
          <t>カイゼン</t>
        </rPh>
        <rPh sb="195" eb="197">
          <t>ミコ</t>
        </rPh>
        <rPh sb="217" eb="219">
          <t>ルイジ</t>
        </rPh>
        <rPh sb="219" eb="221">
          <t>ダンタイ</t>
        </rPh>
        <rPh sb="222" eb="224">
          <t>ヒカク</t>
        </rPh>
        <rPh sb="225" eb="227">
          <t>ユウイ</t>
        </rPh>
        <rPh sb="319" eb="321">
          <t>ヒカク</t>
        </rPh>
        <rPh sb="329" eb="331">
          <t>ヨウイン</t>
        </rPh>
        <rPh sb="332" eb="334">
          <t>オスイ</t>
        </rPh>
        <rPh sb="334" eb="336">
          <t>ショリ</t>
        </rPh>
        <rPh sb="336" eb="337">
          <t>ヒ</t>
        </rPh>
        <rPh sb="338" eb="340">
          <t>ヨクセイ</t>
        </rPh>
        <rPh sb="383" eb="385">
          <t>スウチ</t>
        </rPh>
        <rPh sb="386" eb="388">
          <t>コウジョウ</t>
        </rPh>
        <rPh sb="389" eb="390">
          <t>ハカ</t>
        </rPh>
        <rPh sb="413" eb="415">
          <t>カイゼン</t>
        </rPh>
        <rPh sb="416" eb="418">
          <t>ミコ</t>
        </rPh>
        <rPh sb="423" eb="424">
          <t>ヒ</t>
        </rPh>
        <rPh sb="425" eb="426">
          <t>ツヅ</t>
        </rPh>
        <rPh sb="435" eb="436">
          <t>トウ</t>
        </rPh>
        <rPh sb="439" eb="441">
          <t>スウチ</t>
        </rPh>
        <rPh sb="442" eb="444">
          <t>カイゼン</t>
        </rPh>
        <rPh sb="445" eb="446">
          <t>ツト</t>
        </rPh>
        <rPh sb="476" eb="478">
          <t>ネンカン</t>
        </rPh>
        <rPh sb="579" eb="581">
          <t>ヨウイン</t>
        </rPh>
        <rPh sb="592" eb="593">
          <t>カンガ</t>
        </rPh>
        <rPh sb="655" eb="658">
          <t>スイセンカ</t>
        </rPh>
        <rPh sb="658" eb="659">
          <t>リツ</t>
        </rPh>
        <phoneticPr fontId="3"/>
      </is>
    </oc>
    <nc r="BL16" t="inlineStr">
      <is>
        <r>
          <t>①経常収支比率…類似団体平均値よりわずかに上回る。本年度は低金利による利息の減や異動による人件費等の減少があり経常費用が縮減し数値が微増しているが、施設維持管理費や修繕費等の経費は常に増加傾向にあるため、今後も経費の縮減に努めていく必要がある。
③流動比率…増加傾向にあるが依然として類似団体平均値より低く，劣位となっている。今後は下水道料金見直しによる増収等で流動資産の</t>
        </r>
        <r>
          <rPr>
            <sz val="10"/>
            <rFont val="ＭＳ ゴシック"/>
            <family val="3"/>
            <charset val="128"/>
          </rPr>
          <t>改善を見込んでいる。</t>
        </r>
        <r>
          <rPr>
            <sz val="10"/>
            <color theme="1"/>
            <rFont val="ＭＳ ゴシック"/>
            <family val="3"/>
            <charset val="128"/>
          </rPr>
          <t xml:space="preserve">
④企業債残高対事業規模比率…類似団体と比較し優位にあるものの、依然として100％を上回る状況となっている。今後も計画的な施設の更新が見込まれていることから、施設規模の見直し等を検討し、比率の抑制に努めていく。
⑤経費回収率…前年度と比較し微増している。要因は汚水処理費の抑制によるものである。</t>
        </r>
        <r>
          <rPr>
            <sz val="10"/>
            <rFont val="ＭＳ ゴシック"/>
            <family val="3"/>
            <charset val="128"/>
          </rPr>
          <t xml:space="preserve">今後は下水道料金見直しによる増収等で数値の改善が見込まれるが、引き続き維持管理費の抑制等により数値の改善に努めていく。
</t>
        </r>
        <r>
          <rPr>
            <sz val="10"/>
            <color theme="1"/>
            <rFont val="ＭＳ ゴシック"/>
            <family val="3"/>
            <charset val="128"/>
          </rPr>
          <t>⑥汚水処理原価…類似団体平均値と同等の数値かつ、３年間でほぼ横ばいの数値となっている。今後、施設の老朽化が進んでいくことが予想されるため、維持費抑制や、接続率向上による有収水量増加の取り組みを進めていく。
⑦施設利用率…前年度数値と比較すると悪化しており、要因として有収水量の減少が考えられる。
今後も人口減少等による汚水処理量の減少が見込まれることから、適切な施設規模への見直し等を検討する必要がある。
⑧水洗化率…類似団体平均値と同等の数値である。さらなる水洗化率向上のため，未接続世帯の加入促進に努める。</t>
        </r>
        <rPh sb="21" eb="23">
          <t>ウワマワ</t>
        </rPh>
        <rPh sb="25" eb="26">
          <t>ホン</t>
        </rPh>
        <rPh sb="29" eb="32">
          <t>テイキンリ</t>
        </rPh>
        <rPh sb="35" eb="37">
          <t>リソク</t>
        </rPh>
        <rPh sb="38" eb="39">
          <t>ゲン</t>
        </rPh>
        <rPh sb="40" eb="42">
          <t>イドウ</t>
        </rPh>
        <rPh sb="45" eb="48">
          <t>ジンケンヒ</t>
        </rPh>
        <rPh sb="48" eb="49">
          <t>ナド</t>
        </rPh>
        <rPh sb="50" eb="52">
          <t>ゲンショウ</t>
        </rPh>
        <rPh sb="63" eb="65">
          <t>スウチ</t>
        </rPh>
        <rPh sb="74" eb="76">
          <t>シセツ</t>
        </rPh>
        <rPh sb="111" eb="112">
          <t>ツト</t>
        </rPh>
        <rPh sb="116" eb="118">
          <t>ヒツヨウ</t>
        </rPh>
        <rPh sb="166" eb="169">
          <t>ゲスイドウ</t>
        </rPh>
        <rPh sb="169" eb="171">
          <t>リョウキン</t>
        </rPh>
        <rPh sb="171" eb="173">
          <t>ミナオ</t>
        </rPh>
        <rPh sb="179" eb="180">
          <t>ナド</t>
        </rPh>
        <rPh sb="186" eb="188">
          <t>カイゼン</t>
        </rPh>
        <rPh sb="189" eb="191">
          <t>ミコ</t>
        </rPh>
        <rPh sb="211" eb="213">
          <t>ルイジ</t>
        </rPh>
        <rPh sb="213" eb="215">
          <t>ダンタイ</t>
        </rPh>
        <rPh sb="216" eb="218">
          <t>ヒカク</t>
        </rPh>
        <rPh sb="219" eb="221">
          <t>ユウイ</t>
        </rPh>
        <rPh sb="313" eb="315">
          <t>ヒカク</t>
        </rPh>
        <rPh sb="323" eb="325">
          <t>ヨウイン</t>
        </rPh>
        <rPh sb="326" eb="328">
          <t>オスイ</t>
        </rPh>
        <rPh sb="328" eb="330">
          <t>ショリ</t>
        </rPh>
        <rPh sb="330" eb="331">
          <t>ヒ</t>
        </rPh>
        <rPh sb="332" eb="334">
          <t>ヨクセイ</t>
        </rPh>
        <rPh sb="364" eb="366">
          <t>カイゼン</t>
        </rPh>
        <rPh sb="367" eb="369">
          <t>ミコ</t>
        </rPh>
        <rPh sb="374" eb="375">
          <t>ヒ</t>
        </rPh>
        <rPh sb="376" eb="377">
          <t>ツヅ</t>
        </rPh>
        <rPh sb="386" eb="387">
          <t>トウ</t>
        </rPh>
        <rPh sb="390" eb="392">
          <t>スウチ</t>
        </rPh>
        <rPh sb="393" eb="395">
          <t>カイゼン</t>
        </rPh>
        <rPh sb="396" eb="397">
          <t>ツト</t>
        </rPh>
        <rPh sb="428" eb="430">
          <t>ネンカン</t>
        </rPh>
        <rPh sb="531" eb="533">
          <t>ヨウイン</t>
        </rPh>
        <rPh sb="544" eb="545">
          <t>カンガ</t>
        </rPh>
        <rPh sb="607" eb="610">
          <t>スイセンカ</t>
        </rPh>
        <rPh sb="610" eb="611">
          <t>リツ</t>
        </rPh>
        <phoneticPr fontId="3"/>
      </is>
    </nc>
  </rcc>
  <rcv guid="{589B1D6E-5611-4118-BEDF-573BA30468F1}" action="delete"/>
  <rdn rId="0" localSheetId="1" customView="1" name="Z_589B1D6E_5611_4118_BEDF_573BA30468F1_.wvu.Rows" hidden="1" oldHidden="1">
    <formula>法適用_下水道事業!$84:$85</formula>
    <oldFormula>法適用_下水道事業!$84:$85</oldFormula>
  </rdn>
  <rcv guid="{589B1D6E-5611-4118-BEDF-573BA30468F1}"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945F63AE-E8F4-4877-8485-FBD85439544E}" name=" " id="-838142804" dateTime="2024-01-29T14:01:25"/>
</us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奄美市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Bc1</v>
      </c>
      <c r="X8" s="71"/>
      <c r="Y8" s="71"/>
      <c r="Z8" s="71"/>
      <c r="AA8" s="71"/>
      <c r="AB8" s="71"/>
      <c r="AC8" s="71"/>
      <c r="AD8" s="72" t="str">
        <f>データ!$M$6</f>
        <v>非設置</v>
      </c>
      <c r="AE8" s="72"/>
      <c r="AF8" s="72"/>
      <c r="AG8" s="72"/>
      <c r="AH8" s="72"/>
      <c r="AI8" s="72"/>
      <c r="AJ8" s="72"/>
      <c r="AK8" s="3"/>
      <c r="AL8" s="45">
        <f>データ!S6</f>
        <v>41670</v>
      </c>
      <c r="AM8" s="45"/>
      <c r="AN8" s="45"/>
      <c r="AO8" s="45"/>
      <c r="AP8" s="45"/>
      <c r="AQ8" s="45"/>
      <c r="AR8" s="45"/>
      <c r="AS8" s="45"/>
      <c r="AT8" s="46">
        <f>データ!T6</f>
        <v>308.33</v>
      </c>
      <c r="AU8" s="46"/>
      <c r="AV8" s="46"/>
      <c r="AW8" s="46"/>
      <c r="AX8" s="46"/>
      <c r="AY8" s="46"/>
      <c r="AZ8" s="46"/>
      <c r="BA8" s="46"/>
      <c r="BB8" s="46">
        <f>データ!U6</f>
        <v>135.15</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59.22</v>
      </c>
      <c r="J10" s="46"/>
      <c r="K10" s="46"/>
      <c r="L10" s="46"/>
      <c r="M10" s="46"/>
      <c r="N10" s="46"/>
      <c r="O10" s="46"/>
      <c r="P10" s="46">
        <f>データ!P6</f>
        <v>77.709999999999994</v>
      </c>
      <c r="Q10" s="46"/>
      <c r="R10" s="46"/>
      <c r="S10" s="46"/>
      <c r="T10" s="46"/>
      <c r="U10" s="46"/>
      <c r="V10" s="46"/>
      <c r="W10" s="46">
        <f>データ!Q6</f>
        <v>94.16</v>
      </c>
      <c r="X10" s="46"/>
      <c r="Y10" s="46"/>
      <c r="Z10" s="46"/>
      <c r="AA10" s="46"/>
      <c r="AB10" s="46"/>
      <c r="AC10" s="46"/>
      <c r="AD10" s="45">
        <f>データ!R6</f>
        <v>2616</v>
      </c>
      <c r="AE10" s="45"/>
      <c r="AF10" s="45"/>
      <c r="AG10" s="45"/>
      <c r="AH10" s="45"/>
      <c r="AI10" s="45"/>
      <c r="AJ10" s="45"/>
      <c r="AK10" s="2"/>
      <c r="AL10" s="45">
        <f>データ!V6</f>
        <v>31854</v>
      </c>
      <c r="AM10" s="45"/>
      <c r="AN10" s="45"/>
      <c r="AO10" s="45"/>
      <c r="AP10" s="45"/>
      <c r="AQ10" s="45"/>
      <c r="AR10" s="45"/>
      <c r="AS10" s="45"/>
      <c r="AT10" s="46">
        <f>データ!W6</f>
        <v>5.26</v>
      </c>
      <c r="AU10" s="46"/>
      <c r="AV10" s="46"/>
      <c r="AW10" s="46"/>
      <c r="AX10" s="46"/>
      <c r="AY10" s="46"/>
      <c r="AZ10" s="46"/>
      <c r="BA10" s="46"/>
      <c r="BB10" s="46">
        <f>データ!X6</f>
        <v>6055.89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4YFkPYCZjNXFT2bodH65pfvf1jVA+5xvomvYYANI4JJkMnjdYd6pExDqaU0sVlJaBD3G68VdlzX9Ikwc3e4G8w==" saltValue="UbssmxbjuEfbRSzfZRgyHw==" spinCount="100000" sheet="1" objects="1" scenarios="1" formatCells="0" formatColumns="0" formatRows="0"/>
  <customSheetViews>
    <customSheetView guid="{A28E9910-1264-46EB-94BB-A16866EC3256}" scale="52" showGridLines="0" fitToPage="1" hiddenRows="1">
      <pageMargins left="0.19685039370078741" right="0.19685039370078741" top="0.19685039370078741" bottom="0.19685039370078741" header="0.19685039370078741" footer="0.19685039370078741"/>
      <printOptions horizontalCentered="1" verticalCentered="1"/>
      <pageSetup paperSize="8" scale="74" orientation="landscape" useFirstPageNumber="1" r:id="rId1"/>
    </customSheetView>
    <customSheetView guid="{589B1D6E-5611-4118-BEDF-573BA30468F1}" showPageBreaks="1" showGridLines="0" fitToPage="1" hiddenRows="1" topLeftCell="N47">
      <selection activeCell="BL16" sqref="BL16:BZ44"/>
      <pageMargins left="0.19685039370078741" right="0.19685039370078741" top="0.19685039370078741" bottom="0.19685039370078741" header="0.19685039370078741" footer="0.19685039370078741"/>
      <printOptions horizontalCentered="1" verticalCentered="1"/>
      <pageSetup paperSize="8" scale="74" orientation="landscape" useFirstPageNumber="1" r:id="rId2"/>
    </customSheetView>
    <customSheetView guid="{B170CE4E-DFC2-4578-813C-2A36001EE99D}" scale="91" showGridLines="0" fitToPage="1" hiddenRows="1" topLeftCell="H1">
      <selection activeCell="BL16" sqref="BL16:BZ44"/>
      <pageMargins left="0.19685039370078741" right="0.19685039370078741" top="0.19685039370078741" bottom="0.19685039370078741" header="0.19685039370078741" footer="0.19685039370078741"/>
      <printOptions horizontalCentered="1" verticalCentered="1"/>
      <pageSetup paperSize="9" scale="10" orientation="landscape" useFirstPageNumber="1" r:id="rId3"/>
    </customSheetView>
  </customSheetViews>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462225</v>
      </c>
      <c r="D6" s="19">
        <f t="shared" si="3"/>
        <v>46</v>
      </c>
      <c r="E6" s="19">
        <f t="shared" si="3"/>
        <v>17</v>
      </c>
      <c r="F6" s="19">
        <f t="shared" si="3"/>
        <v>1</v>
      </c>
      <c r="G6" s="19">
        <f t="shared" si="3"/>
        <v>0</v>
      </c>
      <c r="H6" s="19" t="str">
        <f t="shared" si="3"/>
        <v>鹿児島県　奄美市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59.22</v>
      </c>
      <c r="P6" s="20">
        <f t="shared" si="3"/>
        <v>77.709999999999994</v>
      </c>
      <c r="Q6" s="20">
        <f t="shared" si="3"/>
        <v>94.16</v>
      </c>
      <c r="R6" s="20">
        <f t="shared" si="3"/>
        <v>2616</v>
      </c>
      <c r="S6" s="20">
        <f t="shared" si="3"/>
        <v>41670</v>
      </c>
      <c r="T6" s="20">
        <f t="shared" si="3"/>
        <v>308.33</v>
      </c>
      <c r="U6" s="20">
        <f t="shared" si="3"/>
        <v>135.15</v>
      </c>
      <c r="V6" s="20">
        <f t="shared" si="3"/>
        <v>31854</v>
      </c>
      <c r="W6" s="20">
        <f t="shared" si="3"/>
        <v>5.26</v>
      </c>
      <c r="X6" s="20">
        <f t="shared" si="3"/>
        <v>6055.89</v>
      </c>
      <c r="Y6" s="21" t="str">
        <f>IF(Y7="",NA(),Y7)</f>
        <v>-</v>
      </c>
      <c r="Z6" s="21" t="str">
        <f t="shared" ref="Z6:AH6" si="4">IF(Z7="",NA(),Z7)</f>
        <v>-</v>
      </c>
      <c r="AA6" s="21">
        <f t="shared" si="4"/>
        <v>119.06</v>
      </c>
      <c r="AB6" s="21">
        <f t="shared" si="4"/>
        <v>107.5</v>
      </c>
      <c r="AC6" s="21">
        <f t="shared" si="4"/>
        <v>112.86</v>
      </c>
      <c r="AD6" s="21" t="str">
        <f t="shared" si="4"/>
        <v>-</v>
      </c>
      <c r="AE6" s="21" t="str">
        <f t="shared" si="4"/>
        <v>-</v>
      </c>
      <c r="AF6" s="21">
        <f t="shared" si="4"/>
        <v>106.67</v>
      </c>
      <c r="AG6" s="21">
        <f t="shared" si="4"/>
        <v>106.9</v>
      </c>
      <c r="AH6" s="21">
        <f t="shared" si="4"/>
        <v>106.74</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3.68</v>
      </c>
      <c r="AR6" s="21">
        <f t="shared" si="5"/>
        <v>5.3</v>
      </c>
      <c r="AS6" s="21">
        <f t="shared" si="5"/>
        <v>6.49</v>
      </c>
      <c r="AT6" s="20" t="str">
        <f>IF(AT7="","",IF(AT7="-","【-】","【"&amp;SUBSTITUTE(TEXT(AT7,"#,##0.00"),"-","△")&amp;"】"))</f>
        <v>【3.15】</v>
      </c>
      <c r="AU6" s="21" t="str">
        <f>IF(AU7="",NA(),AU7)</f>
        <v>-</v>
      </c>
      <c r="AV6" s="21" t="str">
        <f t="shared" ref="AV6:BD6" si="6">IF(AV7="",NA(),AV7)</f>
        <v>-</v>
      </c>
      <c r="AW6" s="21">
        <f t="shared" si="6"/>
        <v>36.01</v>
      </c>
      <c r="AX6" s="21">
        <f t="shared" si="6"/>
        <v>44.99</v>
      </c>
      <c r="AY6" s="21">
        <f t="shared" si="6"/>
        <v>51.4</v>
      </c>
      <c r="AZ6" s="21" t="str">
        <f t="shared" si="6"/>
        <v>-</v>
      </c>
      <c r="BA6" s="21" t="str">
        <f t="shared" si="6"/>
        <v>-</v>
      </c>
      <c r="BB6" s="21">
        <f t="shared" si="6"/>
        <v>67.86</v>
      </c>
      <c r="BC6" s="21">
        <f t="shared" si="6"/>
        <v>72.92</v>
      </c>
      <c r="BD6" s="21">
        <f t="shared" si="6"/>
        <v>81.19</v>
      </c>
      <c r="BE6" s="20" t="str">
        <f>IF(BE7="","",IF(BE7="-","【-】","【"&amp;SUBSTITUTE(TEXT(BE7,"#,##0.00"),"-","△")&amp;"】"))</f>
        <v>【73.44】</v>
      </c>
      <c r="BF6" s="21" t="str">
        <f>IF(BF7="",NA(),BF7)</f>
        <v>-</v>
      </c>
      <c r="BG6" s="21" t="str">
        <f t="shared" ref="BG6:BO6" si="7">IF(BG7="",NA(),BG7)</f>
        <v>-</v>
      </c>
      <c r="BH6" s="21">
        <f t="shared" si="7"/>
        <v>447.01</v>
      </c>
      <c r="BI6" s="21">
        <f t="shared" si="7"/>
        <v>386.52</v>
      </c>
      <c r="BJ6" s="21">
        <f t="shared" si="7"/>
        <v>468.73</v>
      </c>
      <c r="BK6" s="21" t="str">
        <f t="shared" si="7"/>
        <v>-</v>
      </c>
      <c r="BL6" s="21" t="str">
        <f t="shared" si="7"/>
        <v>-</v>
      </c>
      <c r="BM6" s="21">
        <f t="shared" si="7"/>
        <v>709.4</v>
      </c>
      <c r="BN6" s="21">
        <f t="shared" si="7"/>
        <v>734.47</v>
      </c>
      <c r="BO6" s="21">
        <f t="shared" si="7"/>
        <v>720.89</v>
      </c>
      <c r="BP6" s="20" t="str">
        <f>IF(BP7="","",IF(BP7="-","【-】","【"&amp;SUBSTITUTE(TEXT(BP7,"#,##0.00"),"-","△")&amp;"】"))</f>
        <v>【652.82】</v>
      </c>
      <c r="BQ6" s="21" t="str">
        <f>IF(BQ7="",NA(),BQ7)</f>
        <v>-</v>
      </c>
      <c r="BR6" s="21" t="str">
        <f t="shared" ref="BR6:BZ6" si="8">IF(BR7="",NA(),BR7)</f>
        <v>-</v>
      </c>
      <c r="BS6" s="21">
        <f t="shared" si="8"/>
        <v>87.57</v>
      </c>
      <c r="BT6" s="21">
        <f t="shared" si="8"/>
        <v>91.61</v>
      </c>
      <c r="BU6" s="21">
        <f t="shared" si="8"/>
        <v>89.22</v>
      </c>
      <c r="BV6" s="21" t="str">
        <f t="shared" si="8"/>
        <v>-</v>
      </c>
      <c r="BW6" s="21" t="str">
        <f t="shared" si="8"/>
        <v>-</v>
      </c>
      <c r="BX6" s="21">
        <f t="shared" si="8"/>
        <v>91.14</v>
      </c>
      <c r="BY6" s="21">
        <f t="shared" si="8"/>
        <v>90.69</v>
      </c>
      <c r="BZ6" s="21">
        <f t="shared" si="8"/>
        <v>90.5</v>
      </c>
      <c r="CA6" s="20" t="str">
        <f>IF(CA7="","",IF(CA7="-","【-】","【"&amp;SUBSTITUTE(TEXT(CA7,"#,##0.00"),"-","△")&amp;"】"))</f>
        <v>【97.61】</v>
      </c>
      <c r="CB6" s="21" t="str">
        <f>IF(CB7="",NA(),CB7)</f>
        <v>-</v>
      </c>
      <c r="CC6" s="21" t="str">
        <f t="shared" ref="CC6:CK6" si="9">IF(CC7="",NA(),CC7)</f>
        <v>-</v>
      </c>
      <c r="CD6" s="21">
        <f t="shared" si="9"/>
        <v>141.33000000000001</v>
      </c>
      <c r="CE6" s="21">
        <f t="shared" si="9"/>
        <v>135.74</v>
      </c>
      <c r="CF6" s="21">
        <f t="shared" si="9"/>
        <v>139.94</v>
      </c>
      <c r="CG6" s="21" t="str">
        <f t="shared" si="9"/>
        <v>-</v>
      </c>
      <c r="CH6" s="21" t="str">
        <f t="shared" si="9"/>
        <v>-</v>
      </c>
      <c r="CI6" s="21">
        <f t="shared" si="9"/>
        <v>136.86000000000001</v>
      </c>
      <c r="CJ6" s="21">
        <f t="shared" si="9"/>
        <v>138.52000000000001</v>
      </c>
      <c r="CK6" s="21">
        <f t="shared" si="9"/>
        <v>138.66999999999999</v>
      </c>
      <c r="CL6" s="20" t="str">
        <f>IF(CL7="","",IF(CL7="-","【-】","【"&amp;SUBSTITUTE(TEXT(CL7,"#,##0.00"),"-","△")&amp;"】"))</f>
        <v>【138.29】</v>
      </c>
      <c r="CM6" s="21" t="str">
        <f>IF(CM7="",NA(),CM7)</f>
        <v>-</v>
      </c>
      <c r="CN6" s="21" t="str">
        <f t="shared" ref="CN6:CV6" si="10">IF(CN7="",NA(),CN7)</f>
        <v>-</v>
      </c>
      <c r="CO6" s="21">
        <f t="shared" si="10"/>
        <v>58.14</v>
      </c>
      <c r="CP6" s="21">
        <f t="shared" si="10"/>
        <v>55.21</v>
      </c>
      <c r="CQ6" s="21">
        <f t="shared" si="10"/>
        <v>53.39</v>
      </c>
      <c r="CR6" s="21" t="str">
        <f t="shared" si="10"/>
        <v>-</v>
      </c>
      <c r="CS6" s="21" t="str">
        <f t="shared" si="10"/>
        <v>-</v>
      </c>
      <c r="CT6" s="21">
        <f t="shared" si="10"/>
        <v>60.78</v>
      </c>
      <c r="CU6" s="21">
        <f t="shared" si="10"/>
        <v>59.96</v>
      </c>
      <c r="CV6" s="21">
        <f t="shared" si="10"/>
        <v>59.9</v>
      </c>
      <c r="CW6" s="20" t="str">
        <f>IF(CW7="","",IF(CW7="-","【-】","【"&amp;SUBSTITUTE(TEXT(CW7,"#,##0.00"),"-","△")&amp;"】"))</f>
        <v>【59.10】</v>
      </c>
      <c r="CX6" s="21" t="str">
        <f>IF(CX7="",NA(),CX7)</f>
        <v>-</v>
      </c>
      <c r="CY6" s="21" t="str">
        <f t="shared" ref="CY6:DG6" si="11">IF(CY7="",NA(),CY7)</f>
        <v>-</v>
      </c>
      <c r="CZ6" s="21">
        <f t="shared" si="11"/>
        <v>94.23</v>
      </c>
      <c r="DA6" s="21">
        <f t="shared" si="11"/>
        <v>95.9</v>
      </c>
      <c r="DB6" s="21">
        <f t="shared" si="11"/>
        <v>96.02</v>
      </c>
      <c r="DC6" s="21" t="str">
        <f t="shared" si="11"/>
        <v>-</v>
      </c>
      <c r="DD6" s="21" t="str">
        <f t="shared" si="11"/>
        <v>-</v>
      </c>
      <c r="DE6" s="21">
        <f t="shared" si="11"/>
        <v>94.17</v>
      </c>
      <c r="DF6" s="21">
        <f t="shared" si="11"/>
        <v>94.27</v>
      </c>
      <c r="DG6" s="21">
        <f t="shared" si="11"/>
        <v>94.46</v>
      </c>
      <c r="DH6" s="20" t="str">
        <f>IF(DH7="","",IF(DH7="-","【-】","【"&amp;SUBSTITUTE(TEXT(DH7,"#,##0.00"),"-","△")&amp;"】"))</f>
        <v>【95.82】</v>
      </c>
      <c r="DI6" s="21" t="str">
        <f>IF(DI7="",NA(),DI7)</f>
        <v>-</v>
      </c>
      <c r="DJ6" s="21" t="str">
        <f t="shared" ref="DJ6:DR6" si="12">IF(DJ7="",NA(),DJ7)</f>
        <v>-</v>
      </c>
      <c r="DK6" s="21">
        <f t="shared" si="12"/>
        <v>5.14</v>
      </c>
      <c r="DL6" s="21">
        <f t="shared" si="12"/>
        <v>10.3</v>
      </c>
      <c r="DM6" s="21">
        <f t="shared" si="12"/>
        <v>14.31</v>
      </c>
      <c r="DN6" s="21" t="str">
        <f t="shared" si="12"/>
        <v>-</v>
      </c>
      <c r="DO6" s="21" t="str">
        <f t="shared" si="12"/>
        <v>-</v>
      </c>
      <c r="DP6" s="21">
        <f t="shared" si="12"/>
        <v>23.25</v>
      </c>
      <c r="DQ6" s="21">
        <f t="shared" si="12"/>
        <v>25.2</v>
      </c>
      <c r="DR6" s="21">
        <f t="shared" si="12"/>
        <v>27.42</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1.06</v>
      </c>
      <c r="EB6" s="21">
        <f t="shared" si="13"/>
        <v>2.02</v>
      </c>
      <c r="EC6" s="21">
        <f t="shared" si="13"/>
        <v>2.67</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0.08</v>
      </c>
      <c r="EM6" s="21">
        <f t="shared" si="14"/>
        <v>0.24</v>
      </c>
      <c r="EN6" s="21">
        <f t="shared" si="14"/>
        <v>0.14000000000000001</v>
      </c>
      <c r="EO6" s="20" t="str">
        <f>IF(EO7="","",IF(EO7="-","【-】","【"&amp;SUBSTITUTE(TEXT(EO7,"#,##0.00"),"-","△")&amp;"】"))</f>
        <v>【0.23】</v>
      </c>
    </row>
    <row r="7" spans="1:148" s="22" customFormat="1" x14ac:dyDescent="0.15">
      <c r="A7" s="14"/>
      <c r="B7" s="23">
        <v>2022</v>
      </c>
      <c r="C7" s="23">
        <v>462225</v>
      </c>
      <c r="D7" s="23">
        <v>46</v>
      </c>
      <c r="E7" s="23">
        <v>17</v>
      </c>
      <c r="F7" s="23">
        <v>1</v>
      </c>
      <c r="G7" s="23">
        <v>0</v>
      </c>
      <c r="H7" s="23" t="s">
        <v>96</v>
      </c>
      <c r="I7" s="23" t="s">
        <v>97</v>
      </c>
      <c r="J7" s="23" t="s">
        <v>98</v>
      </c>
      <c r="K7" s="23" t="s">
        <v>99</v>
      </c>
      <c r="L7" s="23" t="s">
        <v>100</v>
      </c>
      <c r="M7" s="23" t="s">
        <v>101</v>
      </c>
      <c r="N7" s="24" t="s">
        <v>102</v>
      </c>
      <c r="O7" s="24">
        <v>59.22</v>
      </c>
      <c r="P7" s="24">
        <v>77.709999999999994</v>
      </c>
      <c r="Q7" s="24">
        <v>94.16</v>
      </c>
      <c r="R7" s="24">
        <v>2616</v>
      </c>
      <c r="S7" s="24">
        <v>41670</v>
      </c>
      <c r="T7" s="24">
        <v>308.33</v>
      </c>
      <c r="U7" s="24">
        <v>135.15</v>
      </c>
      <c r="V7" s="24">
        <v>31854</v>
      </c>
      <c r="W7" s="24">
        <v>5.26</v>
      </c>
      <c r="X7" s="24">
        <v>6055.89</v>
      </c>
      <c r="Y7" s="24" t="s">
        <v>102</v>
      </c>
      <c r="Z7" s="24" t="s">
        <v>102</v>
      </c>
      <c r="AA7" s="24">
        <v>119.06</v>
      </c>
      <c r="AB7" s="24">
        <v>107.5</v>
      </c>
      <c r="AC7" s="24">
        <v>112.86</v>
      </c>
      <c r="AD7" s="24" t="s">
        <v>102</v>
      </c>
      <c r="AE7" s="24" t="s">
        <v>102</v>
      </c>
      <c r="AF7" s="24">
        <v>106.67</v>
      </c>
      <c r="AG7" s="24">
        <v>106.9</v>
      </c>
      <c r="AH7" s="24">
        <v>106.74</v>
      </c>
      <c r="AI7" s="24">
        <v>106.11</v>
      </c>
      <c r="AJ7" s="24" t="s">
        <v>102</v>
      </c>
      <c r="AK7" s="24" t="s">
        <v>102</v>
      </c>
      <c r="AL7" s="24">
        <v>0</v>
      </c>
      <c r="AM7" s="24">
        <v>0</v>
      </c>
      <c r="AN7" s="24">
        <v>0</v>
      </c>
      <c r="AO7" s="24" t="s">
        <v>102</v>
      </c>
      <c r="AP7" s="24" t="s">
        <v>102</v>
      </c>
      <c r="AQ7" s="24">
        <v>3.68</v>
      </c>
      <c r="AR7" s="24">
        <v>5.3</v>
      </c>
      <c r="AS7" s="24">
        <v>6.49</v>
      </c>
      <c r="AT7" s="24">
        <v>3.15</v>
      </c>
      <c r="AU7" s="24" t="s">
        <v>102</v>
      </c>
      <c r="AV7" s="24" t="s">
        <v>102</v>
      </c>
      <c r="AW7" s="24">
        <v>36.01</v>
      </c>
      <c r="AX7" s="24">
        <v>44.99</v>
      </c>
      <c r="AY7" s="24">
        <v>51.4</v>
      </c>
      <c r="AZ7" s="24" t="s">
        <v>102</v>
      </c>
      <c r="BA7" s="24" t="s">
        <v>102</v>
      </c>
      <c r="BB7" s="24">
        <v>67.86</v>
      </c>
      <c r="BC7" s="24">
        <v>72.92</v>
      </c>
      <c r="BD7" s="24">
        <v>81.19</v>
      </c>
      <c r="BE7" s="24">
        <v>73.44</v>
      </c>
      <c r="BF7" s="24" t="s">
        <v>102</v>
      </c>
      <c r="BG7" s="24" t="s">
        <v>102</v>
      </c>
      <c r="BH7" s="24">
        <v>447.01</v>
      </c>
      <c r="BI7" s="24">
        <v>386.52</v>
      </c>
      <c r="BJ7" s="24">
        <v>468.73</v>
      </c>
      <c r="BK7" s="24" t="s">
        <v>102</v>
      </c>
      <c r="BL7" s="24" t="s">
        <v>102</v>
      </c>
      <c r="BM7" s="24">
        <v>709.4</v>
      </c>
      <c r="BN7" s="24">
        <v>734.47</v>
      </c>
      <c r="BO7" s="24">
        <v>720.89</v>
      </c>
      <c r="BP7" s="24">
        <v>652.82000000000005</v>
      </c>
      <c r="BQ7" s="24" t="s">
        <v>102</v>
      </c>
      <c r="BR7" s="24" t="s">
        <v>102</v>
      </c>
      <c r="BS7" s="24">
        <v>87.57</v>
      </c>
      <c r="BT7" s="24">
        <v>91.61</v>
      </c>
      <c r="BU7" s="24">
        <v>89.22</v>
      </c>
      <c r="BV7" s="24" t="s">
        <v>102</v>
      </c>
      <c r="BW7" s="24" t="s">
        <v>102</v>
      </c>
      <c r="BX7" s="24">
        <v>91.14</v>
      </c>
      <c r="BY7" s="24">
        <v>90.69</v>
      </c>
      <c r="BZ7" s="24">
        <v>90.5</v>
      </c>
      <c r="CA7" s="24">
        <v>97.61</v>
      </c>
      <c r="CB7" s="24" t="s">
        <v>102</v>
      </c>
      <c r="CC7" s="24" t="s">
        <v>102</v>
      </c>
      <c r="CD7" s="24">
        <v>141.33000000000001</v>
      </c>
      <c r="CE7" s="24">
        <v>135.74</v>
      </c>
      <c r="CF7" s="24">
        <v>139.94</v>
      </c>
      <c r="CG7" s="24" t="s">
        <v>102</v>
      </c>
      <c r="CH7" s="24" t="s">
        <v>102</v>
      </c>
      <c r="CI7" s="24">
        <v>136.86000000000001</v>
      </c>
      <c r="CJ7" s="24">
        <v>138.52000000000001</v>
      </c>
      <c r="CK7" s="24">
        <v>138.66999999999999</v>
      </c>
      <c r="CL7" s="24">
        <v>138.29</v>
      </c>
      <c r="CM7" s="24" t="s">
        <v>102</v>
      </c>
      <c r="CN7" s="24" t="s">
        <v>102</v>
      </c>
      <c r="CO7" s="24">
        <v>58.14</v>
      </c>
      <c r="CP7" s="24">
        <v>55.21</v>
      </c>
      <c r="CQ7" s="24">
        <v>53.39</v>
      </c>
      <c r="CR7" s="24" t="s">
        <v>102</v>
      </c>
      <c r="CS7" s="24" t="s">
        <v>102</v>
      </c>
      <c r="CT7" s="24">
        <v>60.78</v>
      </c>
      <c r="CU7" s="24">
        <v>59.96</v>
      </c>
      <c r="CV7" s="24">
        <v>59.9</v>
      </c>
      <c r="CW7" s="24">
        <v>59.1</v>
      </c>
      <c r="CX7" s="24" t="s">
        <v>102</v>
      </c>
      <c r="CY7" s="24" t="s">
        <v>102</v>
      </c>
      <c r="CZ7" s="24">
        <v>94.23</v>
      </c>
      <c r="DA7" s="24">
        <v>95.9</v>
      </c>
      <c r="DB7" s="24">
        <v>96.02</v>
      </c>
      <c r="DC7" s="24" t="s">
        <v>102</v>
      </c>
      <c r="DD7" s="24" t="s">
        <v>102</v>
      </c>
      <c r="DE7" s="24">
        <v>94.17</v>
      </c>
      <c r="DF7" s="24">
        <v>94.27</v>
      </c>
      <c r="DG7" s="24">
        <v>94.46</v>
      </c>
      <c r="DH7" s="24">
        <v>95.82</v>
      </c>
      <c r="DI7" s="24" t="s">
        <v>102</v>
      </c>
      <c r="DJ7" s="24" t="s">
        <v>102</v>
      </c>
      <c r="DK7" s="24">
        <v>5.14</v>
      </c>
      <c r="DL7" s="24">
        <v>10.3</v>
      </c>
      <c r="DM7" s="24">
        <v>14.31</v>
      </c>
      <c r="DN7" s="24" t="s">
        <v>102</v>
      </c>
      <c r="DO7" s="24" t="s">
        <v>102</v>
      </c>
      <c r="DP7" s="24">
        <v>23.25</v>
      </c>
      <c r="DQ7" s="24">
        <v>25.2</v>
      </c>
      <c r="DR7" s="24">
        <v>27.42</v>
      </c>
      <c r="DS7" s="24">
        <v>39.74</v>
      </c>
      <c r="DT7" s="24" t="s">
        <v>102</v>
      </c>
      <c r="DU7" s="24" t="s">
        <v>102</v>
      </c>
      <c r="DV7" s="24">
        <v>0</v>
      </c>
      <c r="DW7" s="24">
        <v>0</v>
      </c>
      <c r="DX7" s="24">
        <v>0</v>
      </c>
      <c r="DY7" s="24" t="s">
        <v>102</v>
      </c>
      <c r="DZ7" s="24" t="s">
        <v>102</v>
      </c>
      <c r="EA7" s="24">
        <v>1.06</v>
      </c>
      <c r="EB7" s="24">
        <v>2.02</v>
      </c>
      <c r="EC7" s="24">
        <v>2.67</v>
      </c>
      <c r="ED7" s="24">
        <v>7.62</v>
      </c>
      <c r="EE7" s="24" t="s">
        <v>102</v>
      </c>
      <c r="EF7" s="24" t="s">
        <v>102</v>
      </c>
      <c r="EG7" s="24">
        <v>0</v>
      </c>
      <c r="EH7" s="24">
        <v>0</v>
      </c>
      <c r="EI7" s="24">
        <v>0</v>
      </c>
      <c r="EJ7" s="24" t="s">
        <v>102</v>
      </c>
      <c r="EK7" s="24" t="s">
        <v>102</v>
      </c>
      <c r="EL7" s="24">
        <v>0.08</v>
      </c>
      <c r="EM7" s="24">
        <v>0.24</v>
      </c>
      <c r="EN7" s="24">
        <v>0.14000000000000001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DATEVALUE($B7+12-B11&amp;"/1/"&amp;B12)</f>
        <v>47484</v>
      </c>
      <c r="C10" s="28">
        <f>DATEVALUE($B7+12-C11&amp;"/1/"&amp;C12)</f>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112</v>
      </c>
      <c r="G13" t="s">
        <v>114</v>
      </c>
    </row>
  </sheetData>
  <customSheetViews>
    <customSheetView guid="{A28E9910-1264-46EB-94BB-A16866EC3256}" showGridLines="0" state="hidden">
      <pageMargins left="0.7" right="0.7" top="0.75" bottom="0.75" header="0.3" footer="0.3"/>
      <pageSetup paperSize="9" orientation="portrait" r:id="rId1"/>
    </customSheetView>
    <customSheetView guid="{589B1D6E-5611-4118-BEDF-573BA30468F1}" showGridLines="0" state="hidden">
      <pageMargins left="0.7" right="0.7" top="0.75" bottom="0.75" header="0.3" footer="0.3"/>
      <pageSetup paperSize="9" orientation="portrait" r:id="rId2"/>
    </customSheetView>
    <customSheetView guid="{B170CE4E-DFC2-4578-813C-2A36001EE99D}" showGridLines="0" state="hidden">
      <pageMargins left="0.7" right="0.7" top="0.75" bottom="0.75" header="0.3" footer="0.3"/>
      <pageSetup paperSize="9" orientation="portrait" r:id="rId3"/>
    </customSheetView>
  </customSheetViews>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2024-01-25T06:05:49Z</cp:lastPrinted>
  <dcterms:created xsi:type="dcterms:W3CDTF">2023-12-12T00:52:27Z</dcterms:created>
  <dcterms:modified xsi:type="dcterms:W3CDTF">2024-02-20T00:32:56Z</dcterms:modified>
  <cp:category/>
</cp:coreProperties>
</file>