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6_奄美市(済，体裁修正)\"/>
    </mc:Choice>
  </mc:AlternateContent>
  <workbookProtection workbookAlgorithmName="SHA-512" workbookHashValue="M+uVy6skofmXkzRc460bFnwMO0ZVFdXVUF9J1K0DHzf63VV0RyKveMiCl40mTrahvpkX5BmhtTBDOkbgnL1c8w==" workbookSaltValue="wgpoZphlXF4aw3DHtkHiPw=="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I10" i="4"/>
  <c r="BB8" i="4"/>
  <c r="AT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<sst xmlns="http://schemas.openxmlformats.org/spreadsheetml/2006/main" count="228" uniqueCount="113">
  <si>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</si>
  <si>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</si>
  <si>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</si>
  <si>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</si>
  <si>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</si>
  <si>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</si>
  <si>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</si>
  <si>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</si>
  <si>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</si>
  <si>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</si>
  <si>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</si>
  <si>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</si>
  <si>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</si>
  <si>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</si>
  <si>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</si>
  <si>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</si>
  <si>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</si>
  <si>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</si>
  <si>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</si>
  <si>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</si>
  <si>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</si>
  <si>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</si>
  <si>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</si>
  <si>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</si>
  <si>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</si>
  <si>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</si>
  <si>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</si>
  <si>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</si>
  <si>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</si>
  <si>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</si>
  <si>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</si>
  <si>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</si>
  <si>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</si>
  <si>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</si>
  <si>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</si>
  <si>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</si>
  <si>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</si>
  <si>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</si>
  <si>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</si>
  <si>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</si>
  <si>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</si>
  <si>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</si>
  <si>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</si>
  <si>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</si>
  <si>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</si>
  <si>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</si>
  <si>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</si>
  <si>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</si>
  <si>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</si>
  <si>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</si>
  <si>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</si>
  <si>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</si>
  <si>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</si>
  <si>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</si>
  <si>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</si>
  <si>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</si>
  <si>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</si>
  <si>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</si>
  <si>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</si>
  <si>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</si>
  <si>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</si>
  <si>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</si>
  <si>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</si>
  <si>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</si>
  <si>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</si>
  <si>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</si>
  <si>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</si>
  <si>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</si>
  <si>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</si>
  <si>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</si>
  <si>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</si>
  <si>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</si>
  <si>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</si>
  <si>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</si>
  <si>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</si>
  <si>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</si>
  <si>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</si>
  <si>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</si>
  <si>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</si>
  <si>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</si>
  <si>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</si>
  <si>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</si>
  <si>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</si>
  <si>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</si>
  <si>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</si>
  <si>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</si>
  <si>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</si>
  <si>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</si>
  <si>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</si>
  <si>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</si>
  <si>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</si>
  <si>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</si>
  <si>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</si>
  <si>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</si>
  <si>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</si>
  <si>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</si>
  <si>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</si>
  <si>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</si>
  <si>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</si>
  <si>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</si>
  <si>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</si>
  <si>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</si>
  <si>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</si>
  <si>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</si>
  <si>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</si>
  <si>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</si>
  <si>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</si>
  <si>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</si>
  <si>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</si>
  <si>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</si>
  <si>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11"/>
        <rFont val="ＭＳ ゴシック"/>
        <family val="3"/>
        <charset val="128"/>
      </rPr>
      <t>有形固定資産減価償却率は，浄水場の大規模更新により，類似団体・全国平均よりも低い状況となっている。</t>
    </r>
    <r>
      <rPr>
        <sz val="11"/>
        <color rgb="FFFF0000"/>
        <rFont val="ＭＳ ゴシック"/>
        <family val="3"/>
        <charset val="128"/>
      </rPr>
      <t xml:space="preserve">
　</t>
    </r>
    <r>
      <rPr>
        <sz val="11"/>
        <rFont val="ＭＳ ゴシック"/>
        <family val="3"/>
        <charset val="128"/>
      </rPr>
      <t>管路経年化率については年々上昇傾向にあり，管路更新計画等に基づき，老朽化した管路の把握及び計画的な管路の更新を行っていく必要がある。</t>
    </r>
    <r>
      <rPr>
        <sz val="11"/>
        <color rgb="FFFF0000"/>
        <rFont val="ＭＳ ゴシック"/>
        <family val="3"/>
        <charset val="128"/>
      </rPr>
      <t xml:space="preserve">
　</t>
    </r>
    <r>
      <rPr>
        <sz val="11"/>
        <rFont val="ＭＳ ゴシック"/>
        <family val="3"/>
        <charset val="128"/>
      </rPr>
      <t>管路更新率については，年度により更新率にばらつきがあり，更新事業の平準化が課題となっている。今後更新計画に基づき各導・送・配水管の重要度と耐用年数を考慮し，計画的・効率的に更新を行っていく必要がある。</t>
    </r>
    <phoneticPr fontId="4"/>
  </si>
  <si>
    <t>　経常収支比率は健全性を維持しているが，類似団体等に比べて低く年々減少しているため，更なる経営改善に努める必要がある。また流動比率は非常に高いことから，収益及び支払能力の点ではおおむね経営の健全性は保たれているといえる。
　企業債残高対給水収益比率は，類似団体平均と同程度であるものの増加傾向のため，企業債残高の適正管理に今後も努める必要がある。
　給水原価が高いことにより，料金回収率も平均を下回っているため，今後も投資の効率化や維持管理費の削減などの経営改善に努める必要がある。
　施設利用率については，主要浄水場の更新事業を行ったこと等により平均を上回っているが，給水人口の減少が今後も見込まれるため，設備投資を適正な規模で行うことが重要となっている。
　有収率については，年々改善してきているが，引き続き漏水対策の実施による有収率の改善が大きな課題である。</t>
    <rPh sb="31" eb="33">
      <t>ネンネン</t>
    </rPh>
    <rPh sb="33" eb="35">
      <t>ゲンショウ</t>
    </rPh>
    <rPh sb="133" eb="136">
      <t>ドウテイド</t>
    </rPh>
    <rPh sb="142" eb="144">
      <t>ゾウカ</t>
    </rPh>
    <rPh sb="180" eb="181">
      <t>タカ</t>
    </rPh>
    <rPh sb="188" eb="190">
      <t>リョウキン</t>
    </rPh>
    <rPh sb="190" eb="192">
      <t>カイシュウ</t>
    </rPh>
    <rPh sb="192" eb="193">
      <t>リツ</t>
    </rPh>
    <rPh sb="194" eb="196">
      <t>ヘイキン</t>
    </rPh>
    <rPh sb="265" eb="266">
      <t>オコナ</t>
    </rPh>
    <rPh sb="270" eb="271">
      <t>トウ</t>
    </rPh>
    <rPh sb="274" eb="276">
      <t>ヘイキン</t>
    </rPh>
    <rPh sb="277" eb="279">
      <t>ウワマワ</t>
    </rPh>
    <rPh sb="340" eb="342">
      <t>ネンネン</t>
    </rPh>
    <rPh sb="342" eb="344">
      <t>カイゼン</t>
    </rPh>
    <phoneticPr fontId="4"/>
  </si>
  <si>
    <t>　水道事業経営の健全性としては，現在までのところおおむね良好であるといえるが，今後人口減少が見込まれている状況等を勘案すると，経常収支比率，有収率，管路更新率の低さなどが将来の事業経営に影響を与えるおそれがあるため，経営戦略等の中長期的な経営計画による事業運営に今後も取り組んでいく。
　具体的には，管路更新計画や施設更新計画等による計画的な施設の更新及び経営戦略に基づく更新需要の予測，財務状況の把握・改善を行いながら，適切な情報開示に努めるなど議会や市民への説明責任を果たしつつ，適切な水道料金体系の確立などの持続可能な水道事業運営に今後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</si>
</sst>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0.05</c:v>
                </c:pt>
                <c:pt idx="1">
                  <c:v>1.64</c:v>
                </c:pt>
                <c:pt idx="2">
                  <c:v>0.06</c:v>
                </c:pt>
                <c:pt idx="3">
                  <c:v>0.66</c:v>
                </c:pt>
                <c:pt idx="4">
                  <c:v>0.69</c:v>
                </c:pt>
              </c:numCache>
            </c:numRef>
          </c:val>
          <c:extLst>
            <c:ext xmlns:c16="http://schemas.microsoft.com/office/drawing/2014/chart" uri="{C3380CC4-5D6E-409C-BE32-E72D297353CC}">
              <c16:uniqueId val="{00000000-226D-4AC3-8A2E-C2C10CC5D0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226D-4AC3-8A2E-C2C10CC5D0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66.680000000000007</c:v>
                </c:pt>
                <c:pt idx="1">
                  <c:v>74.599999999999994</c:v>
                </c:pt>
                <c:pt idx="2">
                  <c:v>75.67</c:v>
                </c:pt>
                <c:pt idx="3">
                  <c:v>70</c:v>
                </c:pt>
                <c:pt idx="4">
                  <c:v>67.3</c:v>
                </c:pt>
              </c:numCache>
            </c:numRef>
          </c:val>
          <c:extLst>
            <c:ext xmlns:c16="http://schemas.microsoft.com/office/drawing/2014/chart" uri="{C3380CC4-5D6E-409C-BE32-E72D297353CC}">
              <c16:uniqueId val="{00000000-8A6A-408C-B0E7-6A62D97FF5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8A6A-408C-B0E7-6A62D97FF5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80.19</c:v>
                </c:pt>
                <c:pt idx="1">
                  <c:v>82.98</c:v>
                </c:pt>
                <c:pt idx="2">
                  <c:v>82.44</c:v>
                </c:pt>
                <c:pt idx="3">
                  <c:v>83.8</c:v>
                </c:pt>
                <c:pt idx="4">
                  <c:v>85.66</c:v>
                </c:pt>
              </c:numCache>
            </c:numRef>
          </c:val>
          <c:extLst>
            <c:ext xmlns:c16="http://schemas.microsoft.com/office/drawing/2014/chart" uri="{C3380CC4-5D6E-409C-BE32-E72D297353CC}">
              <c16:uniqueId val="{00000000-95C1-42D5-8D07-5D8B061FD5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95C1-42D5-8D07-5D8B061FD5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101.64</c:v>
                </c:pt>
                <c:pt idx="1">
                  <c:v>108.64</c:v>
                </c:pt>
                <c:pt idx="2">
                  <c:v>107.3</c:v>
                </c:pt>
                <c:pt idx="3">
                  <c:v>106.96</c:v>
                </c:pt>
                <c:pt idx="4">
                  <c:v>105.1</c:v>
                </c:pt>
              </c:numCache>
            </c:numRef>
          </c:val>
          <c:extLst>
            <c:ext xmlns:c16="http://schemas.microsoft.com/office/drawing/2014/chart" uri="{C3380CC4-5D6E-409C-BE32-E72D297353CC}">
              <c16:uniqueId val="{00000000-3112-412D-A88B-64A294AC47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3112-412D-A88B-64A294AC47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41.97</c:v>
                </c:pt>
                <c:pt idx="1">
                  <c:v>43.28</c:v>
                </c:pt>
                <c:pt idx="2">
                  <c:v>44.61</c:v>
                </c:pt>
                <c:pt idx="3">
                  <c:v>46.7</c:v>
                </c:pt>
                <c:pt idx="4">
                  <c:v>48.45</c:v>
                </c:pt>
              </c:numCache>
            </c:numRef>
          </c:val>
          <c:extLst>
            <c:ext xmlns:c16="http://schemas.microsoft.com/office/drawing/2014/chart" uri="{C3380CC4-5D6E-409C-BE32-E72D297353CC}">
              <c16:uniqueId val="{00000000-A855-43E1-B7E5-AF83ABD58D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A855-43E1-B7E5-AF83ABD58D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12.15</c:v>
                </c:pt>
                <c:pt idx="1">
                  <c:v>13.08</c:v>
                </c:pt>
                <c:pt idx="2">
                  <c:v>16.399999999999999</c:v>
                </c:pt>
                <c:pt idx="3">
                  <c:v>20.09</c:v>
                </c:pt>
                <c:pt idx="4">
                  <c:v>23.13</c:v>
                </c:pt>
              </c:numCache>
            </c:numRef>
          </c:val>
          <c:extLst>
            <c:ext xmlns:c16="http://schemas.microsoft.com/office/drawing/2014/chart" uri="{C3380CC4-5D6E-409C-BE32-E72D297353CC}">
              <c16:uniqueId val="{00000000-4C59-4180-87D1-F328B2C87C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4C59-4180-87D1-F328B2C87C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0-41C2-AC8C-D62C5E3AE4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E200-41C2-AC8C-D62C5E3AE4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1102.94</c:v>
                </c:pt>
                <c:pt idx="1">
                  <c:v>1250.32</c:v>
                </c:pt>
                <c:pt idx="2">
                  <c:v>1012.79</c:v>
                </c:pt>
                <c:pt idx="3">
                  <c:v>989.55</c:v>
                </c:pt>
                <c:pt idx="4">
                  <c:v>1029.24</c:v>
                </c:pt>
              </c:numCache>
            </c:numRef>
          </c:val>
          <c:extLst>
            <c:ext xmlns:c16="http://schemas.microsoft.com/office/drawing/2014/chart" uri="{C3380CC4-5D6E-409C-BE32-E72D297353CC}">
              <c16:uniqueId val="{00000000-AFF5-487A-BC13-665BEE5DB3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AFF5-487A-BC13-665BEE5DB3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318.23</c:v>
                </c:pt>
                <c:pt idx="1">
                  <c:v>336.38</c:v>
                </c:pt>
                <c:pt idx="2">
                  <c:v>368.45</c:v>
                </c:pt>
                <c:pt idx="3">
                  <c:v>361.49</c:v>
                </c:pt>
                <c:pt idx="4">
                  <c:v>391.36</c:v>
                </c:pt>
              </c:numCache>
            </c:numRef>
          </c:val>
          <c:extLst>
            <c:ext xmlns:c16="http://schemas.microsoft.com/office/drawing/2014/chart" uri="{C3380CC4-5D6E-409C-BE32-E72D297353CC}">
              <c16:uniqueId val="{00000000-541F-4261-89FD-2507FEB85D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541F-4261-89FD-2507FEB85D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89.02</c:v>
                </c:pt>
                <c:pt idx="1">
                  <c:v>95.12</c:v>
                </c:pt>
                <c:pt idx="2">
                  <c:v>93.78</c:v>
                </c:pt>
                <c:pt idx="3">
                  <c:v>93.28</c:v>
                </c:pt>
                <c:pt idx="4">
                  <c:v>91.23</c:v>
                </c:pt>
              </c:numCache>
            </c:numRef>
          </c:val>
          <c:extLst>
            <c:ext xmlns:c16="http://schemas.microsoft.com/office/drawing/2014/chart" uri="{C3380CC4-5D6E-409C-BE32-E72D297353CC}">
              <c16:uniqueId val="{00000000-A057-4AD2-9F3C-4ED8E93E4F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A057-4AD2-9F3C-4ED8E93E4F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191.31</c:v>
                </c:pt>
                <c:pt idx="1">
                  <c:v>179.82</c:v>
                </c:pt>
                <c:pt idx="2">
                  <c:v>181.73</c:v>
                </c:pt>
                <c:pt idx="3">
                  <c:v>183.51</c:v>
                </c:pt>
                <c:pt idx="4">
                  <c:v>188.7</c:v>
                </c:pt>
              </c:numCache>
            </c:numRef>
          </c:val>
          <c:extLst>
            <c:ext xmlns:c16="http://schemas.microsoft.com/office/drawing/2014/chart" uri="{C3380CC4-5D6E-409C-BE32-E72D297353CC}">
              <c16:uniqueId val="{00000000-C14F-40C1-9E93-482125E86A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C14F-40C1-9E93-482125E86A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奄美市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41670</v>
      </c>
      <c r="AM8" s="45"/>
      <c r="AN8" s="45"/>
      <c r="AO8" s="45"/>
      <c r="AP8" s="45"/>
      <c r="AQ8" s="45"/>
      <c r="AR8" s="45"/>
      <c r="AS8" s="45"/>
      <c r="AT8" s="46">
        <f>データ!$S$6</f>
        <v>308.33</v>
      </c>
      <c r="AU8" s="47"/>
      <c r="AV8" s="47"/>
      <c r="AW8" s="47"/>
      <c r="AX8" s="47"/>
      <c r="AY8" s="47"/>
      <c r="AZ8" s="47"/>
      <c r="BA8" s="47"/>
      <c r="BB8" s="48">
        <f>データ!$T$6</f>
        <v>135.15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78.86</v>
      </c>
      <c r="J10" s="47"/>
      <c r="K10" s="47"/>
      <c r="L10" s="47"/>
      <c r="M10" s="47"/>
      <c r="N10" s="47"/>
      <c r="O10" s="82"/>
      <c r="P10" s="48">
        <f>データ!$P$6</f>
        <v>99.75</v>
      </c>
      <c r="Q10" s="48"/>
      <c r="R10" s="48"/>
      <c r="S10" s="48"/>
      <c r="T10" s="48"/>
      <c r="U10" s="48"/>
      <c r="V10" s="48"/>
      <c r="W10" s="45">
        <f>データ!$Q$6</f>
        <v>2882</v>
      </c>
      <c r="X10" s="45"/>
      <c r="Y10" s="45"/>
      <c r="Z10" s="45"/>
      <c r="AA10" s="45"/>
      <c r="AB10" s="45"/>
      <c r="AC10" s="45"/>
      <c r="AD10" s="2"/>
      <c r="AE10" s="2"/>
      <c r="AF10" s="2"/>
      <c r="AG10" s="2"/>
      <c r="AH10" s="2"/>
      <c r="AI10" s="2"/>
      <c r="AJ10" s="2"/>
      <c r="AK10" s="2"/>
      <c r="AL10" s="45">
        <f>データ!$U$6</f>
        <v>40886</v>
      </c>
      <c r="AM10" s="45"/>
      <c r="AN10" s="45"/>
      <c r="AO10" s="45"/>
      <c r="AP10" s="45"/>
      <c r="AQ10" s="45"/>
      <c r="AR10" s="45"/>
      <c r="AS10" s="45"/>
      <c r="AT10" s="46">
        <f>データ!$V$6</f>
        <v>40.1</v>
      </c>
      <c r="AU10" s="47"/>
      <c r="AV10" s="47"/>
      <c r="AW10" s="47"/>
      <c r="AX10" s="47"/>
      <c r="AY10" s="47"/>
      <c r="AZ10" s="47"/>
      <c r="BA10" s="47"/>
      <c r="BB10" s="48">
        <f>データ!$W$6</f>
        <v>1019.6</v>
      </c>
      <c r="BC10" s="48"/>
      <c r="BD10" s="48"/>
      <c r="BE10" s="48"/>
      <c r="BF10" s="48"/>
      <c r="BG10" s="48"/>
      <c r="BH10" s="48"/>
      <c r="BI10" s="48"/>
      <c r="BJ10" s="2"/>
      <c r="BK10" s="2"/>
      <c r="BL10" s="64" t="s">
        <v>21</v>
      </c>
      <c r="BM10" s="65"/>
      <c r="BN10" s="66" t="s">
        <v>22</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58"/>
      <c r="BN59" s="58"/>
      <c r="BO59" s="58"/>
      <c r="BP59" s="58"/>
      <c r="BQ59" s="58"/>
      <c r="BR59" s="58"/>
      <c r="BS59" s="58"/>
      <c r="BT59" s="58"/>
      <c r="BU59" s="58"/>
      <c r="BV59" s="58"/>
      <c r="BW59" s="58"/>
      <c r="BX59" s="58"/>
      <c r="BY59" s="58"/>
      <c r="BZ59" s="59"/>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0"/>
      <c r="BM60" s="58"/>
      <c r="BN60" s="58"/>
      <c r="BO60" s="58"/>
      <c r="BP60" s="58"/>
      <c r="BQ60" s="58"/>
      <c r="BR60" s="58"/>
      <c r="BS60" s="58"/>
      <c r="BT60" s="58"/>
      <c r="BU60" s="58"/>
      <c r="BV60" s="58"/>
      <c r="BW60" s="58"/>
      <c r="BX60" s="58"/>
      <c r="BY60" s="58"/>
      <c r="BZ60" s="59"/>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0"/>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0"/>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Qy/TXAfvye09SblN+48qGtBWVy873rGsSmyUlhLWg/7cZrqCrEB6uH4HWzw6chpqlOfTMTdWVNHxeJSdhhd+g==" saltValue="Px1sfzvdOX7ORvq2XoYu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462225</v>
      </c>
      <c r="D6" s="20">
        <f t="shared" si="3"/>
        <v>46</v>
      </c>
      <c r="E6" s="20">
        <f t="shared" si="3"/>
        <v>1</v>
      </c>
      <c r="F6" s="20">
        <f t="shared" si="3"/>
        <v>0</v>
      </c>
      <c r="G6" s="20">
        <f t="shared" si="3"/>
        <v>1</v>
      </c>
      <c r="H6" s="20" t="str">
        <f t="shared" si="3"/>
        <v>鹿児島県　奄美市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78.86</v>
      </c>
      <c r="P6" s="21">
        <f t="shared" si="3"/>
        <v>99.75</v>
      </c>
      <c r="Q6" s="21">
        <f t="shared" si="3"/>
        <v>2882</v>
      </c>
      <c r="R6" s="21">
        <f t="shared" si="3"/>
        <v>41670</v>
      </c>
      <c r="S6" s="21">
        <f t="shared" si="3"/>
        <v>308.33</v>
      </c>
      <c r="T6" s="21">
        <f t="shared" si="3"/>
        <v>135.15</v>
      </c>
      <c r="U6" s="21">
        <f t="shared" si="3"/>
        <v>40886</v>
      </c>
      <c r="V6" s="21">
        <f t="shared" si="3"/>
        <v>40.1</v>
      </c>
      <c r="W6" s="21">
        <f t="shared" si="3"/>
        <v>1019.6</v>
      </c>
      <c r="X6" s="22">
        <f>IF(X7="",NA(),X7)</f>
        <v>101.64</v>
      </c>
      <c r="Y6" s="22">
        <f t="shared" ref="Y6:AG6" si="4">IF(Y7="",NA(),Y7)</f>
        <v>108.64</v>
      </c>
      <c r="Z6" s="22">
        <f t="shared" si="4"/>
        <v>107.3</v>
      </c>
      <c r="AA6" s="22">
        <f t="shared" si="4"/>
        <v>106.96</v>
      </c>
      <c r="AB6" s="22">
        <f t="shared" si="4"/>
        <v>105.1</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1102.94</v>
      </c>
      <c r="AU6" s="22">
        <f t="shared" ref="AU6:BC6" si="6">IF(AU7="",NA(),AU7)</f>
        <v>1250.32</v>
      </c>
      <c r="AV6" s="22">
        <f t="shared" si="6"/>
        <v>1012.79</v>
      </c>
      <c r="AW6" s="22">
        <f t="shared" si="6"/>
        <v>989.55</v>
      </c>
      <c r="AX6" s="22">
        <f t="shared" si="6"/>
        <v>1029.24</v>
      </c>
      <c r="AY6" s="22">
        <f t="shared" si="6"/>
        <v>366.03</v>
      </c>
      <c r="AZ6" s="22">
        <f t="shared" si="6"/>
        <v>365.18</v>
      </c>
      <c r="BA6" s="22">
        <f t="shared" si="6"/>
        <v>327.77</v>
      </c>
      <c r="BB6" s="22">
        <f t="shared" si="6"/>
        <v>338.02</v>
      </c>
      <c r="BC6" s="22">
        <f t="shared" si="6"/>
        <v>345.94</v>
      </c>
      <c r="BD6" s="21" t="str">
        <f>IF(BD7="","",IF(BD7="-","【-】","【"&amp;SUBSTITUTE(TEXT(BD7,"#,##0.00"),"-","△")&amp;"】"))</f>
        <v>【252.29】</v>
      </c>
      <c r="BE6" s="22">
        <f>IF(BE7="",NA(),BE7)</f>
        <v>318.23</v>
      </c>
      <c r="BF6" s="22">
        <f t="shared" ref="BF6:BN6" si="7">IF(BF7="",NA(),BF7)</f>
        <v>336.38</v>
      </c>
      <c r="BG6" s="22">
        <f t="shared" si="7"/>
        <v>368.45</v>
      </c>
      <c r="BH6" s="22">
        <f t="shared" si="7"/>
        <v>361.49</v>
      </c>
      <c r="BI6" s="22">
        <f t="shared" si="7"/>
        <v>391.36</v>
      </c>
      <c r="BJ6" s="22">
        <f t="shared" si="7"/>
        <v>370.12</v>
      </c>
      <c r="BK6" s="22">
        <f t="shared" si="7"/>
        <v>371.65</v>
      </c>
      <c r="BL6" s="22">
        <f t="shared" si="7"/>
        <v>397.1</v>
      </c>
      <c r="BM6" s="22">
        <f t="shared" si="7"/>
        <v>379.91</v>
      </c>
      <c r="BN6" s="22">
        <f t="shared" si="7"/>
        <v>386.61</v>
      </c>
      <c r="BO6" s="21" t="str">
        <f>IF(BO7="","",IF(BO7="-","【-】","【"&amp;SUBSTITUTE(TEXT(BO7,"#,##0.00"),"-","△")&amp;"】"))</f>
        <v>【268.07】</v>
      </c>
      <c r="BP6" s="22">
        <f>IF(BP7="",NA(),BP7)</f>
        <v>89.02</v>
      </c>
      <c r="BQ6" s="22">
        <f t="shared" ref="BQ6:BY6" si="8">IF(BQ7="",NA(),BQ7)</f>
        <v>95.12</v>
      </c>
      <c r="BR6" s="22">
        <f t="shared" si="8"/>
        <v>93.78</v>
      </c>
      <c r="BS6" s="22">
        <f t="shared" si="8"/>
        <v>93.28</v>
      </c>
      <c r="BT6" s="22">
        <f t="shared" si="8"/>
        <v>91.23</v>
      </c>
      <c r="BU6" s="22">
        <f t="shared" si="8"/>
        <v>100.42</v>
      </c>
      <c r="BV6" s="22">
        <f t="shared" si="8"/>
        <v>98.77</v>
      </c>
      <c r="BW6" s="22">
        <f t="shared" si="8"/>
        <v>95.79</v>
      </c>
      <c r="BX6" s="22">
        <f t="shared" si="8"/>
        <v>98.3</v>
      </c>
      <c r="BY6" s="22">
        <f t="shared" si="8"/>
        <v>93.82</v>
      </c>
      <c r="BZ6" s="21" t="str">
        <f>IF(BZ7="","",IF(BZ7="-","【-】","【"&amp;SUBSTITUTE(TEXT(BZ7,"#,##0.00"),"-","△")&amp;"】"))</f>
        <v>【97.47】</v>
      </c>
      <c r="CA6" s="22">
        <f>IF(CA7="",NA(),CA7)</f>
        <v>191.31</v>
      </c>
      <c r="CB6" s="22">
        <f t="shared" ref="CB6:CJ6" si="9">IF(CB7="",NA(),CB7)</f>
        <v>179.82</v>
      </c>
      <c r="CC6" s="22">
        <f t="shared" si="9"/>
        <v>181.73</v>
      </c>
      <c r="CD6" s="22">
        <f t="shared" si="9"/>
        <v>183.51</v>
      </c>
      <c r="CE6" s="22">
        <f t="shared" si="9"/>
        <v>188.7</v>
      </c>
      <c r="CF6" s="22">
        <f t="shared" si="9"/>
        <v>171.67</v>
      </c>
      <c r="CG6" s="22">
        <f t="shared" si="9"/>
        <v>173.67</v>
      </c>
      <c r="CH6" s="22">
        <f t="shared" si="9"/>
        <v>171.13</v>
      </c>
      <c r="CI6" s="22">
        <f t="shared" si="9"/>
        <v>173.7</v>
      </c>
      <c r="CJ6" s="22">
        <f t="shared" si="9"/>
        <v>178.94</v>
      </c>
      <c r="CK6" s="21" t="str">
        <f>IF(CK7="","",IF(CK7="-","【-】","【"&amp;SUBSTITUTE(TEXT(CK7,"#,##0.00"),"-","△")&amp;"】"))</f>
        <v>【174.75】</v>
      </c>
      <c r="CL6" s="22">
        <f>IF(CL7="",NA(),CL7)</f>
        <v>66.680000000000007</v>
      </c>
      <c r="CM6" s="22">
        <f t="shared" ref="CM6:CU6" si="10">IF(CM7="",NA(),CM7)</f>
        <v>74.599999999999994</v>
      </c>
      <c r="CN6" s="22">
        <f t="shared" si="10"/>
        <v>75.67</v>
      </c>
      <c r="CO6" s="22">
        <f t="shared" si="10"/>
        <v>70</v>
      </c>
      <c r="CP6" s="22">
        <f t="shared" si="10"/>
        <v>67.3</v>
      </c>
      <c r="CQ6" s="22">
        <f t="shared" si="10"/>
        <v>59.74</v>
      </c>
      <c r="CR6" s="22">
        <f t="shared" si="10"/>
        <v>59.67</v>
      </c>
      <c r="CS6" s="22">
        <f t="shared" si="10"/>
        <v>60.12</v>
      </c>
      <c r="CT6" s="22">
        <f t="shared" si="10"/>
        <v>60.34</v>
      </c>
      <c r="CU6" s="22">
        <f t="shared" si="10"/>
        <v>59.54</v>
      </c>
      <c r="CV6" s="21" t="str">
        <f>IF(CV7="","",IF(CV7="-","【-】","【"&amp;SUBSTITUTE(TEXT(CV7,"#,##0.00"),"-","△")&amp;"】"))</f>
        <v>【59.97】</v>
      </c>
      <c r="CW6" s="22">
        <f>IF(CW7="",NA(),CW7)</f>
        <v>80.19</v>
      </c>
      <c r="CX6" s="22">
        <f t="shared" ref="CX6:DF6" si="11">IF(CX7="",NA(),CX7)</f>
        <v>82.98</v>
      </c>
      <c r="CY6" s="22">
        <f t="shared" si="11"/>
        <v>82.44</v>
      </c>
      <c r="CZ6" s="22">
        <f t="shared" si="11"/>
        <v>83.8</v>
      </c>
      <c r="DA6" s="22">
        <f t="shared" si="11"/>
        <v>85.66</v>
      </c>
      <c r="DB6" s="22">
        <f t="shared" si="11"/>
        <v>84.8</v>
      </c>
      <c r="DC6" s="22">
        <f t="shared" si="11"/>
        <v>84.6</v>
      </c>
      <c r="DD6" s="22">
        <f t="shared" si="11"/>
        <v>84.24</v>
      </c>
      <c r="DE6" s="22">
        <f t="shared" si="11"/>
        <v>84.19</v>
      </c>
      <c r="DF6" s="22">
        <f t="shared" si="11"/>
        <v>83.93</v>
      </c>
      <c r="DG6" s="21" t="str">
        <f>IF(DG7="","",IF(DG7="-","【-】","【"&amp;SUBSTITUTE(TEXT(DG7,"#,##0.00"),"-","△")&amp;"】"))</f>
        <v>【89.76】</v>
      </c>
      <c r="DH6" s="22">
        <f>IF(DH7="",NA(),DH7)</f>
        <v>41.97</v>
      </c>
      <c r="DI6" s="22">
        <f t="shared" ref="DI6:DQ6" si="12">IF(DI7="",NA(),DI7)</f>
        <v>43.28</v>
      </c>
      <c r="DJ6" s="22">
        <f t="shared" si="12"/>
        <v>44.61</v>
      </c>
      <c r="DK6" s="22">
        <f t="shared" si="12"/>
        <v>46.7</v>
      </c>
      <c r="DL6" s="22">
        <f t="shared" si="12"/>
        <v>48.45</v>
      </c>
      <c r="DM6" s="22">
        <f t="shared" si="12"/>
        <v>47.66</v>
      </c>
      <c r="DN6" s="22">
        <f t="shared" si="12"/>
        <v>48.17</v>
      </c>
      <c r="DO6" s="22">
        <f t="shared" si="12"/>
        <v>48.83</v>
      </c>
      <c r="DP6" s="22">
        <f t="shared" si="12"/>
        <v>49.96</v>
      </c>
      <c r="DQ6" s="22">
        <f t="shared" si="12"/>
        <v>50.82</v>
      </c>
      <c r="DR6" s="21" t="str">
        <f>IF(DR7="","",IF(DR7="-","【-】","【"&amp;SUBSTITUTE(TEXT(DR7,"#,##0.00"),"-","△")&amp;"】"))</f>
        <v>【51.51】</v>
      </c>
      <c r="DS6" s="22">
        <f>IF(DS7="",NA(),DS7)</f>
        <v>12.15</v>
      </c>
      <c r="DT6" s="22">
        <f t="shared" ref="DT6:EB6" si="13">IF(DT7="",NA(),DT7)</f>
        <v>13.08</v>
      </c>
      <c r="DU6" s="22">
        <f t="shared" si="13"/>
        <v>16.399999999999999</v>
      </c>
      <c r="DV6" s="22">
        <f t="shared" si="13"/>
        <v>20.09</v>
      </c>
      <c r="DW6" s="22">
        <f t="shared" si="13"/>
        <v>23.13</v>
      </c>
      <c r="DX6" s="22">
        <f t="shared" si="13"/>
        <v>15.1</v>
      </c>
      <c r="DY6" s="22">
        <f t="shared" si="13"/>
        <v>17.12</v>
      </c>
      <c r="DZ6" s="22">
        <f t="shared" si="13"/>
        <v>18.18</v>
      </c>
      <c r="EA6" s="22">
        <f t="shared" si="13"/>
        <v>19.32</v>
      </c>
      <c r="EB6" s="22">
        <f t="shared" si="13"/>
        <v>21.16</v>
      </c>
      <c r="EC6" s="21" t="str">
        <f>IF(EC7="","",IF(EC7="-","【-】","【"&amp;SUBSTITUTE(TEXT(EC7,"#,##0.00"),"-","△")&amp;"】"))</f>
        <v>【23.75】</v>
      </c>
      <c r="ED6" s="22">
        <f>IF(ED7="",NA(),ED7)</f>
        <v>0.05</v>
      </c>
      <c r="EE6" s="22">
        <f t="shared" ref="EE6:EM6" si="14">IF(EE7="",NA(),EE7)</f>
        <v>1.64</v>
      </c>
      <c r="EF6" s="22">
        <f t="shared" si="14"/>
        <v>0.06</v>
      </c>
      <c r="EG6" s="22">
        <f t="shared" si="14"/>
        <v>0.66</v>
      </c>
      <c r="EH6" s="22">
        <f t="shared" si="14"/>
        <v>0.69</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462225</v>
      </c>
      <c r="D7" s="24">
        <v>46</v>
      </c>
      <c r="E7" s="24">
        <v>1</v>
      </c>
      <c r="F7" s="24">
        <v>0</v>
      </c>
      <c r="G7" s="24">
        <v>1</v>
      </c>
      <c r="H7" s="24" t="s">
        <v>93</v>
      </c>
      <c r="I7" s="24" t="s">
        <v>94</v>
      </c>
      <c r="J7" s="24" t="s">
        <v>95</v>
      </c>
      <c r="K7" s="24" t="s">
        <v>96</v>
      </c>
      <c r="L7" s="24" t="s">
        <v>97</v>
      </c>
      <c r="M7" s="24" t="s">
        <v>98</v>
      </c>
      <c r="N7" s="25" t="s">
        <v>99</v>
      </c>
      <c r="O7" s="25">
        <v>78.86</v>
      </c>
      <c r="P7" s="25">
        <v>99.75</v>
      </c>
      <c r="Q7" s="25">
        <v>2882</v>
      </c>
      <c r="R7" s="25">
        <v>41670</v>
      </c>
      <c r="S7" s="25">
        <v>308.33</v>
      </c>
      <c r="T7" s="25">
        <v>135.15</v>
      </c>
      <c r="U7" s="25">
        <v>40886</v>
      </c>
      <c r="V7" s="25">
        <v>40.1</v>
      </c>
      <c r="W7" s="25">
        <v>1019.6</v>
      </c>
      <c r="X7" s="25">
        <v>101.64</v>
      </c>
      <c r="Y7" s="25">
        <v>108.64</v>
      </c>
      <c r="Z7" s="25">
        <v>107.3</v>
      </c>
      <c r="AA7" s="25">
        <v>106.96</v>
      </c>
      <c r="AB7" s="25">
        <v>105.1</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1102.94</v>
      </c>
      <c r="AU7" s="25">
        <v>1250.32</v>
      </c>
      <c r="AV7" s="25">
        <v>1012.79</v>
      </c>
      <c r="AW7" s="25">
        <v>989.55</v>
      </c>
      <c r="AX7" s="25">
        <v>1029.24</v>
      </c>
      <c r="AY7" s="25">
        <v>366.03</v>
      </c>
      <c r="AZ7" s="25">
        <v>365.18</v>
      </c>
      <c r="BA7" s="25">
        <v>327.77</v>
      </c>
      <c r="BB7" s="25">
        <v>338.02</v>
      </c>
      <c r="BC7" s="25">
        <v>345.94</v>
      </c>
      <c r="BD7" s="25">
        <v>252.29</v>
      </c>
      <c r="BE7" s="25">
        <v>318.23</v>
      </c>
      <c r="BF7" s="25">
        <v>336.38</v>
      </c>
      <c r="BG7" s="25">
        <v>368.45</v>
      </c>
      <c r="BH7" s="25">
        <v>361.49</v>
      </c>
      <c r="BI7" s="25">
        <v>391.36</v>
      </c>
      <c r="BJ7" s="25">
        <v>370.12</v>
      </c>
      <c r="BK7" s="25">
        <v>371.65</v>
      </c>
      <c r="BL7" s="25">
        <v>397.1</v>
      </c>
      <c r="BM7" s="25">
        <v>379.91</v>
      </c>
      <c r="BN7" s="25">
        <v>386.61</v>
      </c>
      <c r="BO7" s="25">
        <v>268.07</v>
      </c>
      <c r="BP7" s="25">
        <v>89.02</v>
      </c>
      <c r="BQ7" s="25">
        <v>95.12</v>
      </c>
      <c r="BR7" s="25">
        <v>93.78</v>
      </c>
      <c r="BS7" s="25">
        <v>93.28</v>
      </c>
      <c r="BT7" s="25">
        <v>91.23</v>
      </c>
      <c r="BU7" s="25">
        <v>100.42</v>
      </c>
      <c r="BV7" s="25">
        <v>98.77</v>
      </c>
      <c r="BW7" s="25">
        <v>95.79</v>
      </c>
      <c r="BX7" s="25">
        <v>98.3</v>
      </c>
      <c r="BY7" s="25">
        <v>93.82</v>
      </c>
      <c r="BZ7" s="25">
        <v>97.47</v>
      </c>
      <c r="CA7" s="25">
        <v>191.31</v>
      </c>
      <c r="CB7" s="25">
        <v>179.82</v>
      </c>
      <c r="CC7" s="25">
        <v>181.73</v>
      </c>
      <c r="CD7" s="25">
        <v>183.51</v>
      </c>
      <c r="CE7" s="25">
        <v>188.7</v>
      </c>
      <c r="CF7" s="25">
        <v>171.67</v>
      </c>
      <c r="CG7" s="25">
        <v>173.67</v>
      </c>
      <c r="CH7" s="25">
        <v>171.13</v>
      </c>
      <c r="CI7" s="25">
        <v>173.7</v>
      </c>
      <c r="CJ7" s="25">
        <v>178.94</v>
      </c>
      <c r="CK7" s="25">
        <v>174.75</v>
      </c>
      <c r="CL7" s="25">
        <v>66.680000000000007</v>
      </c>
      <c r="CM7" s="25">
        <v>74.599999999999994</v>
      </c>
      <c r="CN7" s="25">
        <v>75.67</v>
      </c>
      <c r="CO7" s="25">
        <v>70</v>
      </c>
      <c r="CP7" s="25">
        <v>67.3</v>
      </c>
      <c r="CQ7" s="25">
        <v>59.74</v>
      </c>
      <c r="CR7" s="25">
        <v>59.67</v>
      </c>
      <c r="CS7" s="25">
        <v>60.12</v>
      </c>
      <c r="CT7" s="25">
        <v>60.34</v>
      </c>
      <c r="CU7" s="25">
        <v>59.54</v>
      </c>
      <c r="CV7" s="25">
        <v>59.97</v>
      </c>
      <c r="CW7" s="25">
        <v>80.19</v>
      </c>
      <c r="CX7" s="25">
        <v>82.98</v>
      </c>
      <c r="CY7" s="25">
        <v>82.44</v>
      </c>
      <c r="CZ7" s="25">
        <v>83.8</v>
      </c>
      <c r="DA7" s="25">
        <v>85.66</v>
      </c>
      <c r="DB7" s="25">
        <v>84.8</v>
      </c>
      <c r="DC7" s="25">
        <v>84.6</v>
      </c>
      <c r="DD7" s="25">
        <v>84.24</v>
      </c>
      <c r="DE7" s="25">
        <v>84.19</v>
      </c>
      <c r="DF7" s="25">
        <v>83.93</v>
      </c>
      <c r="DG7" s="25">
        <v>89.76</v>
      </c>
      <c r="DH7" s="25">
        <v>41.97</v>
      </c>
      <c r="DI7" s="25">
        <v>43.28</v>
      </c>
      <c r="DJ7" s="25">
        <v>44.61</v>
      </c>
      <c r="DK7" s="25">
        <v>46.7</v>
      </c>
      <c r="DL7" s="25">
        <v>48.45</v>
      </c>
      <c r="DM7" s="25">
        <v>47.66</v>
      </c>
      <c r="DN7" s="25">
        <v>48.17</v>
      </c>
      <c r="DO7" s="25">
        <v>48.83</v>
      </c>
      <c r="DP7" s="25">
        <v>49.96</v>
      </c>
      <c r="DQ7" s="25">
        <v>50.82</v>
      </c>
      <c r="DR7" s="25">
        <v>51.51</v>
      </c>
      <c r="DS7" s="25">
        <v>12.15</v>
      </c>
      <c r="DT7" s="25">
        <v>13.08</v>
      </c>
      <c r="DU7" s="25">
        <v>16.399999999999999</v>
      </c>
      <c r="DV7" s="25">
        <v>20.09</v>
      </c>
      <c r="DW7" s="25">
        <v>23.13</v>
      </c>
      <c r="DX7" s="25">
        <v>15.1</v>
      </c>
      <c r="DY7" s="25">
        <v>17.12</v>
      </c>
      <c r="DZ7" s="25">
        <v>18.18</v>
      </c>
      <c r="EA7" s="25">
        <v>19.32</v>
      </c>
      <c r="EB7" s="25">
        <v>21.16</v>
      </c>
      <c r="EC7" s="25">
        <v>23.75</v>
      </c>
      <c r="ED7" s="25">
        <v>0.05</v>
      </c>
      <c r="EE7" s="25">
        <v>1.64</v>
      </c>
      <c r="EF7" s="25">
        <v>0.06</v>
      </c>
      <c r="EG7" s="25">
        <v>0.66</v>
      </c>
      <c r="EH7" s="25">
        <v>0.69</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2023-12-05T01:02:50Z</dcterms:created>
  <dcterms:modified xsi:type="dcterms:W3CDTF">2024-02-22T04:05:15Z</dcterms:modified>
  <cp:category/>
</cp:coreProperties>
</file>