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3_いちき串木野市(済，体裁修正)\"/>
    </mc:Choice>
  </mc:AlternateContent>
  <workbookProtection workbookAlgorithmName="SHA-512" workbookHashValue="9WLCAFK3lsbiq5G7KwmYUImtC6CWCjuEWU/UbiO7pWOUIEUhiZYHuJkEi7B8+5aGZV/NtFm7XKYKJXUg6+eqRw==" workbookSaltValue="83sBNF4d5u5RL4l/UPfmbQ==" workbookSpinCount="100000" lockStructure="1"/>
  <bookViews>
    <workbookView xWindow="0" yWindow="0" windowWidth="20490" windowHeight="778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P6" i="5"/>
  <c r="P10" i="4" s="1"/>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BB10" i="4"/>
  <c r="AD10" i="4"/>
  <c r="W10" i="4"/>
  <c r="B10" i="4"/>
  <c r="BB8" i="4"/>
  <c r="AT8" i="4"/>
  <c r="AL8" i="4"/>
  <c r="AD8" i="4"/>
  <c r="W8" i="4"/>
  <c r="P8" i="4"/>
  <c r="I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<sst xmlns="http://schemas.openxmlformats.org/spreadsheetml/2006/main" count="275" uniqueCount="117">
  <si>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</si>
  <si>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</si>
  <si>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</si>
  <si>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</si>
  <si>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</si>
  <si>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</si>
  <si>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</si>
  <si>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</si>
  <si>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</si>
  <si>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</si>
  <si>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</si>
  <si>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</si>
  <si>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</si>
  <si>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</si>
  <si>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</si>
  <si>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</si>
  <si>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</si>
  <si>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</si>
  <si>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</si>
  <si>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</si>
  <si>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</si>
  <si>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</si>
  <si>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</si>
  <si>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</si>
  <si>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</si>
  <si>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</si>
  <si>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</si>
  <si>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</si>
  <si>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</si>
  <si>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</si>
  <si>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</si>
  <si>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</si>
  <si>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</si>
  <si>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</si>
  <si>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</si>
  <si>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</si>
  <si>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</si>
  <si>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</si>
  <si>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</si>
  <si>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</si>
  <si>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</si>
  <si>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</si>
  <si>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</si>
  <si>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</si>
  <si>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</si>
  <si>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</si>
  <si>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</si>
  <si>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</si>
  <si>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</si>
  <si>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</si>
  <si>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</si>
  <si>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</si>
  <si>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</si>
  <si>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</si>
  <si>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</si>
  <si>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</si>
  <si>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</si>
  <si>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</si>
  <si>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</si>
  <si>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</si>
  <si>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</si>
  <si>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</si>
  <si>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</si>
  <si>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</si>
  <si>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</si>
  <si>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</si>
  <si>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</si>
  <si>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</si>
  <si>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</si>
  <si>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</si>
  <si>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</si>
  <si>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</si>
  <si>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</si>
  <si>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</si>
  <si>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</si>
  <si>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</si>
  <si>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</si>
  <si>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</si>
  <si>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</si>
  <si>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</si>
  <si>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</si>
  <si>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</si>
  <si>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</si>
  <si>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</si>
  <si>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</si>
  <si>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</si>
  <si>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</si>
  <si>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</si>
  <si>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</si>
  <si>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</si>
  <si>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</si>
  <si>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</si>
  <si>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</si>
  <si>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</si>
  <si>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</si>
  <si>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</si>
  <si>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</si>
  <si>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</si>
  <si>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</si>
  <si>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</si>
  <si>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</si>
  <si>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</si>
  <si>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</si>
  <si>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</si>
  <si>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</si>
  <si>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</si>
  <si>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</si>
  <si>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</si>
  <si>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</si>
  <si>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</si>
  <si>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</si>
  <si>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</si>
  <si>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</si>
  <si>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</si>
  <si>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平成16年度に供用開始し、19年程経過している。令和2年度に機能保全計画を策定し、現在時点では処理施設や管渠における更新、改良等の必要性は無い。</t>
    <rPh sb="25" eb="27">
      <t>レイワ</t>
    </rPh>
    <rPh sb="28" eb="30">
      <t>ネンド</t>
    </rPh>
    <rPh sb="31" eb="33">
      <t>キノウ</t>
    </rPh>
    <rPh sb="33" eb="35">
      <t>ホゼン</t>
    </rPh>
    <rPh sb="35" eb="37">
      <t>ケイカク</t>
    </rPh>
    <rPh sb="38" eb="40">
      <t>サクテイ</t>
    </rPh>
    <rPh sb="44" eb="46">
      <t>ジテン</t>
    </rPh>
    <rPh sb="48" eb="50">
      <t>ショリ</t>
    </rPh>
    <rPh sb="50" eb="52">
      <t>シセツ</t>
    </rPh>
    <phoneticPr fontId="4"/>
  </si>
  <si>
    <t>　平成16年度に供用開始し19年程経過している。管渠も整備され施設や管渠の長寿命化の必要性はないが、一般会計からの繰入に依存しているため、今後、使用料の見直しや経費縮減を行い健全な運営に努めていく。</t>
    <rPh sb="80" eb="82">
      <t>ケイヒ</t>
    </rPh>
    <rPh sb="82" eb="84">
      <t>シュクゲン</t>
    </rPh>
    <phoneticPr fontId="4"/>
  </si>
  <si>
    <t xml:space="preserve"> ①経常収支比率は100％を超えているが、一般会計からの繰入金に依存しているため、使用料の見直しを行う等、経営改善の取り組みが必要となってくる。
　②累積欠損金比率は0％であり、欠損金は生じていない。
　③流動比率は、100％を上回っており、資金繰りに懸念なく、運営上の支払い能力はあると考えられる。
　④企業債残高対事業規模比率は、一般会計からの繰出金によって全て賄われているため、0％である。
　⑤経費回収率は、100％を下回っており、施設も老朽化していくことから計画的な修繕や使用料の見直しを行うなど健全化に努める。
　⑥汚水処理原価は、前年度と同じ150.00円であった。今後も維持管理費等の経費が増えることが予想されるため、経営改善に努めていく必要がある。
　⑦施設利用率は、前年度より0.97ポイント減であるが類似団体平均値と比較すると上回っている。今後も未接続者に対して下水道接続の普及に努めていく。
　⑧水洗化率は、今後も未接続者に対して下水道接続の普及に努めていく。
　 </t>
    <rPh sb="2" eb="4">
      <t>ケイジョウ</t>
    </rPh>
    <rPh sb="14" eb="15">
      <t>コ</t>
    </rPh>
    <rPh sb="89" eb="91">
      <t>ケッソン</t>
    </rPh>
    <rPh sb="91" eb="92">
      <t>キン</t>
    </rPh>
    <rPh sb="93" eb="94">
      <t>ショウ</t>
    </rPh>
    <rPh sb="114" eb="115">
      <t>ウエ</t>
    </rPh>
    <rPh sb="121" eb="123">
      <t>シキン</t>
    </rPh>
    <rPh sb="123" eb="124">
      <t>グ</t>
    </rPh>
    <rPh sb="126" eb="128">
      <t>ケネン</t>
    </rPh>
    <rPh sb="167" eb="169">
      <t>イッパン</t>
    </rPh>
    <rPh sb="169" eb="171">
      <t>カイケイ</t>
    </rPh>
    <rPh sb="176" eb="177">
      <t>キン</t>
    </rPh>
    <rPh sb="181" eb="182">
      <t>スベ</t>
    </rPh>
    <rPh sb="183" eb="184">
      <t>マカナ</t>
    </rPh>
    <rPh sb="213" eb="214">
      <t>シタ</t>
    </rPh>
    <rPh sb="264" eb="270">
      <t>オスイショリゲンカ</t>
    </rPh>
    <rPh sb="272" eb="275">
      <t>ゼンネンド</t>
    </rPh>
    <rPh sb="276" eb="277">
      <t>オナ</t>
    </rPh>
    <rPh sb="284" eb="285">
      <t>エン</t>
    </rPh>
    <rPh sb="290" eb="292">
      <t>コンゴ</t>
    </rPh>
    <rPh sb="343" eb="346">
      <t>ゼンネンド</t>
    </rPh>
    <rPh sb="356" eb="357">
      <t>ゲン</t>
    </rPh>
    <rPh sb="374" eb="376">
      <t>ウワマワ</t>
    </rPh>
    <rPh sb="381" eb="38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</si>
</sst>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D11-4760-9611-69F9DC644E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c:v>
                </c:pt>
                <c:pt idx="3">
                  <c:v>0.01</c:v>
                </c:pt>
                <c:pt idx="4">
                  <c:v>0.01</c:v>
                </c:pt>
              </c:numCache>
            </c:numRef>
          </c:val>
          <c:smooth val="0"/>
          <c:extLst>
            <c:ext xmlns:c16="http://schemas.microsoft.com/office/drawing/2014/chart" uri="{C3380CC4-5D6E-409C-BE32-E72D297353CC}">
              <c16:uniqueId val="{00000001-1D11-4760-9611-69F9DC644E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53.88</c:v>
                </c:pt>
                <c:pt idx="3">
                  <c:v>47.57</c:v>
                </c:pt>
                <c:pt idx="4">
                  <c:v>46.6</c:v>
                </c:pt>
              </c:numCache>
            </c:numRef>
          </c:val>
          <c:extLst>
            <c:ext xmlns:c16="http://schemas.microsoft.com/office/drawing/2014/chart" uri="{C3380CC4-5D6E-409C-BE32-E72D297353CC}">
              <c16:uniqueId val="{00000000-D5C1-44D6-89D7-65D294EF63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30.19</c:v>
                </c:pt>
                <c:pt idx="3">
                  <c:v>28.77</c:v>
                </c:pt>
                <c:pt idx="4">
                  <c:v>26.22</c:v>
                </c:pt>
              </c:numCache>
            </c:numRef>
          </c:val>
          <c:smooth val="0"/>
          <c:extLst>
            <c:ext xmlns:c16="http://schemas.microsoft.com/office/drawing/2014/chart" uri="{C3380CC4-5D6E-409C-BE32-E72D297353CC}">
              <c16:uniqueId val="{00000001-D5C1-44D6-89D7-65D294EF63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87.72</c:v>
                </c:pt>
                <c:pt idx="3">
                  <c:v>87.76</c:v>
                </c:pt>
                <c:pt idx="4">
                  <c:v>88.77</c:v>
                </c:pt>
              </c:numCache>
            </c:numRef>
          </c:val>
          <c:extLst>
            <c:ext xmlns:c16="http://schemas.microsoft.com/office/drawing/2014/chart" uri="{C3380CC4-5D6E-409C-BE32-E72D297353CC}">
              <c16:uniqueId val="{00000000-A87B-4277-8469-787160D481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79.09</c:v>
                </c:pt>
                <c:pt idx="3">
                  <c:v>78.900000000000006</c:v>
                </c:pt>
                <c:pt idx="4">
                  <c:v>78.03</c:v>
                </c:pt>
              </c:numCache>
            </c:numRef>
          </c:val>
          <c:smooth val="0"/>
          <c:extLst>
            <c:ext xmlns:c16="http://schemas.microsoft.com/office/drawing/2014/chart" uri="{C3380CC4-5D6E-409C-BE32-E72D297353CC}">
              <c16:uniqueId val="{00000001-A87B-4277-8469-787160D481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112.52</c:v>
                </c:pt>
                <c:pt idx="3">
                  <c:v>137.63999999999999</c:v>
                </c:pt>
                <c:pt idx="4">
                  <c:v>138.97</c:v>
                </c:pt>
              </c:numCache>
            </c:numRef>
          </c:val>
          <c:extLst>
            <c:ext xmlns:c16="http://schemas.microsoft.com/office/drawing/2014/chart" uri="{C3380CC4-5D6E-409C-BE32-E72D297353CC}">
              <c16:uniqueId val="{00000000-EF39-491A-9EEE-8ED92EB558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101.18</c:v>
                </c:pt>
                <c:pt idx="3">
                  <c:v>99.89</c:v>
                </c:pt>
                <c:pt idx="4">
                  <c:v>104.12</c:v>
                </c:pt>
              </c:numCache>
            </c:numRef>
          </c:val>
          <c:smooth val="0"/>
          <c:extLst>
            <c:ext xmlns:c16="http://schemas.microsoft.com/office/drawing/2014/chart" uri="{C3380CC4-5D6E-409C-BE32-E72D297353CC}">
              <c16:uniqueId val="{00000001-EF39-491A-9EEE-8ED92EB558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6.11</c:v>
                </c:pt>
                <c:pt idx="3">
                  <c:v>12.22</c:v>
                </c:pt>
                <c:pt idx="4">
                  <c:v>18.329999999999998</c:v>
                </c:pt>
              </c:numCache>
            </c:numRef>
          </c:val>
          <c:extLst>
            <c:ext xmlns:c16="http://schemas.microsoft.com/office/drawing/2014/chart" uri="{C3380CC4-5D6E-409C-BE32-E72D297353CC}">
              <c16:uniqueId val="{00000000-9371-4DF6-A722-9845F09A9D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20.14</c:v>
                </c:pt>
                <c:pt idx="3">
                  <c:v>23.17</c:v>
                </c:pt>
                <c:pt idx="4">
                  <c:v>25.29</c:v>
                </c:pt>
              </c:numCache>
            </c:numRef>
          </c:val>
          <c:smooth val="0"/>
          <c:extLst>
            <c:ext xmlns:c16="http://schemas.microsoft.com/office/drawing/2014/chart" uri="{C3380CC4-5D6E-409C-BE32-E72D297353CC}">
              <c16:uniqueId val="{00000001-9371-4DF6-A722-9845F09A9D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9C9-4C46-BEE1-623FDC7D6A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9C9-4C46-BEE1-623FDC7D6A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09-4EFD-81C1-09A0F6D47C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140.63</c:v>
                </c:pt>
                <c:pt idx="3">
                  <c:v>163.84</c:v>
                </c:pt>
                <c:pt idx="4">
                  <c:v>176.46</c:v>
                </c:pt>
              </c:numCache>
            </c:numRef>
          </c:val>
          <c:smooth val="0"/>
          <c:extLst>
            <c:ext xmlns:c16="http://schemas.microsoft.com/office/drawing/2014/chart" uri="{C3380CC4-5D6E-409C-BE32-E72D297353CC}">
              <c16:uniqueId val="{00000001-3809-4EFD-81C1-09A0F6D47C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81.31</c:v>
                </c:pt>
                <c:pt idx="3">
                  <c:v>195.68</c:v>
                </c:pt>
                <c:pt idx="4">
                  <c:v>267.24</c:v>
                </c:pt>
              </c:numCache>
            </c:numRef>
          </c:val>
          <c:extLst>
            <c:ext xmlns:c16="http://schemas.microsoft.com/office/drawing/2014/chart" uri="{C3380CC4-5D6E-409C-BE32-E72D297353CC}">
              <c16:uniqueId val="{00000000-ABF4-455B-B129-DBEF2D816B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56.53</c:v>
                </c:pt>
                <c:pt idx="3">
                  <c:v>59.66</c:v>
                </c:pt>
                <c:pt idx="4">
                  <c:v>61.64</c:v>
                </c:pt>
              </c:numCache>
            </c:numRef>
          </c:val>
          <c:smooth val="0"/>
          <c:extLst>
            <c:ext xmlns:c16="http://schemas.microsoft.com/office/drawing/2014/chart" uri="{C3380CC4-5D6E-409C-BE32-E72D297353CC}">
              <c16:uniqueId val="{00000001-ABF4-455B-B129-DBEF2D816B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2AE-49A0-AA67-3F0BF2322D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1095.52</c:v>
                </c:pt>
                <c:pt idx="3">
                  <c:v>1056.55</c:v>
                </c:pt>
                <c:pt idx="4">
                  <c:v>1278.54</c:v>
                </c:pt>
              </c:numCache>
            </c:numRef>
          </c:val>
          <c:smooth val="0"/>
          <c:extLst>
            <c:ext xmlns:c16="http://schemas.microsoft.com/office/drawing/2014/chart" uri="{C3380CC4-5D6E-409C-BE32-E72D297353CC}">
              <c16:uniqueId val="{00000001-62AE-49A0-AA67-3F0BF2322D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27.64</c:v>
                </c:pt>
                <c:pt idx="3">
                  <c:v>91.69</c:v>
                </c:pt>
                <c:pt idx="4">
                  <c:v>92.41</c:v>
                </c:pt>
              </c:numCache>
            </c:numRef>
          </c:val>
          <c:extLst>
            <c:ext xmlns:c16="http://schemas.microsoft.com/office/drawing/2014/chart" uri="{C3380CC4-5D6E-409C-BE32-E72D297353CC}">
              <c16:uniqueId val="{00000000-ED0C-4329-AD19-E8B593A618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39.64</c:v>
                </c:pt>
                <c:pt idx="3">
                  <c:v>40</c:v>
                </c:pt>
                <c:pt idx="4">
                  <c:v>38.74</c:v>
                </c:pt>
              </c:numCache>
            </c:numRef>
          </c:val>
          <c:smooth val="0"/>
          <c:extLst>
            <c:ext xmlns:c16="http://schemas.microsoft.com/office/drawing/2014/chart" uri="{C3380CC4-5D6E-409C-BE32-E72D297353CC}">
              <c16:uniqueId val="{00000001-ED0C-4329-AD19-E8B593A618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487.54</c:v>
                </c:pt>
                <c:pt idx="3">
                  <c:v>150</c:v>
                </c:pt>
                <c:pt idx="4">
                  <c:v>150</c:v>
                </c:pt>
              </c:numCache>
            </c:numRef>
          </c:val>
          <c:extLst>
            <c:ext xmlns:c16="http://schemas.microsoft.com/office/drawing/2014/chart" uri="{C3380CC4-5D6E-409C-BE32-E72D297353CC}">
              <c16:uniqueId val="{00000000-4337-4551-82A4-EB1BF08E35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449.72</c:v>
                </c:pt>
                <c:pt idx="3">
                  <c:v>437.27</c:v>
                </c:pt>
                <c:pt idx="4">
                  <c:v>456.72</c:v>
                </c:pt>
              </c:numCache>
            </c:numRef>
          </c:val>
          <c:smooth val="0"/>
          <c:extLst>
            <c:ext xmlns:c16="http://schemas.microsoft.com/office/drawing/2014/chart" uri="{C3380CC4-5D6E-409C-BE32-E72D297353CC}">
              <c16:uniqueId val="{00000001-4337-4551-82A4-EB1BF08E35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いちき串木野市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自治体職員</v>
      </c>
      <c r="AE8" s="41"/>
      <c r="AF8" s="41"/>
      <c r="AG8" s="41"/>
      <c r="AH8" s="41"/>
      <c r="AI8" s="41"/>
      <c r="AJ8" s="41"/>
      <c r="AK8" s="3"/>
      <c r="AL8" s="42">
        <f>データ!S6</f>
        <v>26468</v>
      </c>
      <c r="AM8" s="42"/>
      <c r="AN8" s="42"/>
      <c r="AO8" s="42"/>
      <c r="AP8" s="42"/>
      <c r="AQ8" s="42"/>
      <c r="AR8" s="42"/>
      <c r="AS8" s="42"/>
      <c r="AT8" s="35">
        <f>データ!T6</f>
        <v>112.3</v>
      </c>
      <c r="AU8" s="35"/>
      <c r="AV8" s="35"/>
      <c r="AW8" s="35"/>
      <c r="AX8" s="35"/>
      <c r="AY8" s="35"/>
      <c r="AZ8" s="35"/>
      <c r="BA8" s="35"/>
      <c r="BB8" s="35">
        <f>データ!U6</f>
        <v>235.69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64.64</v>
      </c>
      <c r="J10" s="35"/>
      <c r="K10" s="35"/>
      <c r="L10" s="35"/>
      <c r="M10" s="35"/>
      <c r="N10" s="35"/>
      <c r="O10" s="35"/>
      <c r="P10" s="35">
        <f>データ!P6</f>
        <v>1.05</v>
      </c>
      <c r="Q10" s="35"/>
      <c r="R10" s="35"/>
      <c r="S10" s="35"/>
      <c r="T10" s="35"/>
      <c r="U10" s="35"/>
      <c r="V10" s="35"/>
      <c r="W10" s="35">
        <f>データ!Q6</f>
        <v>101.53</v>
      </c>
      <c r="X10" s="35"/>
      <c r="Y10" s="35"/>
      <c r="Z10" s="35"/>
      <c r="AA10" s="35"/>
      <c r="AB10" s="35"/>
      <c r="AC10" s="35"/>
      <c r="AD10" s="42">
        <f>データ!R6</f>
        <v>3265</v>
      </c>
      <c r="AE10" s="42"/>
      <c r="AF10" s="42"/>
      <c r="AG10" s="42"/>
      <c r="AH10" s="42"/>
      <c r="AI10" s="42"/>
      <c r="AJ10" s="42"/>
      <c r="AK10" s="2"/>
      <c r="AL10" s="42">
        <f>データ!V6</f>
        <v>276</v>
      </c>
      <c r="AM10" s="42"/>
      <c r="AN10" s="42"/>
      <c r="AO10" s="42"/>
      <c r="AP10" s="42"/>
      <c r="AQ10" s="42"/>
      <c r="AR10" s="42"/>
      <c r="AS10" s="42"/>
      <c r="AT10" s="35">
        <f>データ!W6</f>
        <v>0.37</v>
      </c>
      <c r="AU10" s="35"/>
      <c r="AV10" s="35"/>
      <c r="AW10" s="35"/>
      <c r="AX10" s="35"/>
      <c r="AY10" s="35"/>
      <c r="AZ10" s="35"/>
      <c r="BA10" s="35"/>
      <c r="BB10" s="35">
        <f>データ!X6</f>
        <v>745.95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uEzpTHyL3j2tEtmhhqCQZlN3QUVODYuHvjjehyK2fbyiTL1jqAs7sz6Clx6DtRWcfXcBDt/g1RGSAqk8EF7Sag==" saltValue="2i9vVsly0G8Mo94N2MSl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462195</v>
      </c>
      <c r="D6" s="19">
        <f t="shared" si="3"/>
        <v>46</v>
      </c>
      <c r="E6" s="19">
        <f t="shared" si="3"/>
        <v>17</v>
      </c>
      <c r="F6" s="19">
        <f t="shared" si="3"/>
        <v>6</v>
      </c>
      <c r="G6" s="19">
        <f t="shared" si="3"/>
        <v>0</v>
      </c>
      <c r="H6" s="19" t="str">
        <f t="shared" si="3"/>
        <v>鹿児島県　いちき串木野市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64.64</v>
      </c>
      <c r="P6" s="20">
        <f t="shared" si="3"/>
        <v>1.05</v>
      </c>
      <c r="Q6" s="20">
        <f t="shared" si="3"/>
        <v>101.53</v>
      </c>
      <c r="R6" s="20">
        <f t="shared" si="3"/>
        <v>3265</v>
      </c>
      <c r="S6" s="20">
        <f t="shared" si="3"/>
        <v>26468</v>
      </c>
      <c r="T6" s="20">
        <f t="shared" si="3"/>
        <v>112.3</v>
      </c>
      <c r="U6" s="20">
        <f t="shared" si="3"/>
        <v>235.69</v>
      </c>
      <c r="V6" s="20">
        <f t="shared" si="3"/>
        <v>276</v>
      </c>
      <c r="W6" s="20">
        <f t="shared" si="3"/>
        <v>0.37</v>
      </c>
      <c r="X6" s="20">
        <f t="shared" si="3"/>
        <v>745.95</v>
      </c>
      <c r="Y6" s="21" t="str">
        <f>IF(Y7="",NA(),Y7)</f>
        <v>-</v>
      </c>
      <c r="Z6" s="21" t="str">
        <f t="shared" ref="Z6:AH6" si="4">IF(Z7="",NA(),Z7)</f>
        <v>-</v>
      </c>
      <c r="AA6" s="21">
        <f t="shared" si="4"/>
        <v>112.52</v>
      </c>
      <c r="AB6" s="21">
        <f t="shared" si="4"/>
        <v>137.63999999999999</v>
      </c>
      <c r="AC6" s="21">
        <f t="shared" si="4"/>
        <v>138.97</v>
      </c>
      <c r="AD6" s="21" t="str">
        <f t="shared" si="4"/>
        <v>-</v>
      </c>
      <c r="AE6" s="21" t="str">
        <f t="shared" si="4"/>
        <v>-</v>
      </c>
      <c r="AF6" s="21">
        <f t="shared" si="4"/>
        <v>101.18</v>
      </c>
      <c r="AG6" s="21">
        <f t="shared" si="4"/>
        <v>99.89</v>
      </c>
      <c r="AH6" s="21">
        <f t="shared" si="4"/>
        <v>104.12</v>
      </c>
      <c r="AI6" s="20" t="str">
        <f>IF(AI7="","",IF(AI7="-","【-】","【"&amp;SUBSTITUTE(TEXT(AI7,"#,##0.00"),"-","△")&amp;"】"))</f>
        <v>【101.46】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140.63</v>
      </c>
      <c r="AR6" s="21">
        <f t="shared" si="5"/>
        <v>163.84</v>
      </c>
      <c r="AS6" s="21">
        <f t="shared" si="5"/>
        <v>176.46</v>
      </c>
      <c r="AT6" s="20" t="str">
        <f>IF(AT7="","",IF(AT7="-","【-】","【"&amp;SUBSTITUTE(TEXT(AT7,"#,##0.00"),"-","△")&amp;"】"))</f>
        <v>【104.91】</v>
      </c>
      <c r="AU6" s="21" t="str">
        <f>IF(AU7="",NA(),AU7)</f>
        <v>-</v>
      </c>
      <c r="AV6" s="21" t="str">
        <f t="shared" ref="AV6:BD6" si="6">IF(AV7="",NA(),AV7)</f>
        <v>-</v>
      </c>
      <c r="AW6" s="21">
        <f t="shared" si="6"/>
        <v>81.31</v>
      </c>
      <c r="AX6" s="21">
        <f t="shared" si="6"/>
        <v>195.68</v>
      </c>
      <c r="AY6" s="21">
        <f t="shared" si="6"/>
        <v>267.24</v>
      </c>
      <c r="AZ6" s="21" t="str">
        <f t="shared" si="6"/>
        <v>-</v>
      </c>
      <c r="BA6" s="21" t="str">
        <f t="shared" si="6"/>
        <v>-</v>
      </c>
      <c r="BB6" s="21">
        <f t="shared" si="6"/>
        <v>56.53</v>
      </c>
      <c r="BC6" s="21">
        <f t="shared" si="6"/>
        <v>59.66</v>
      </c>
      <c r="BD6" s="21">
        <f t="shared" si="6"/>
        <v>61.64</v>
      </c>
      <c r="BE6" s="20" t="str">
        <f>IF(BE7="","",IF(BE7="-","【-】","【"&amp;SUBSTITUTE(TEXT(BE7,"#,##0.00"),"-","△")&amp;"】"))</f>
        <v>【61.34】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1095.52</v>
      </c>
      <c r="BN6" s="21">
        <f t="shared" si="7"/>
        <v>1056.55</v>
      </c>
      <c r="BO6" s="21">
        <f t="shared" si="7"/>
        <v>1278.54</v>
      </c>
      <c r="BP6" s="20" t="str">
        <f>IF(BP7="","",IF(BP7="-","【-】","【"&amp;SUBSTITUTE(TEXT(BP7,"#,##0.00"),"-","△")&amp;"】"))</f>
        <v>【1,078.44】</v>
      </c>
      <c r="BQ6" s="21" t="str">
        <f>IF(BQ7="",NA(),BQ7)</f>
        <v>-</v>
      </c>
      <c r="BR6" s="21" t="str">
        <f t="shared" ref="BR6:BZ6" si="8">IF(BR7="",NA(),BR7)</f>
        <v>-</v>
      </c>
      <c r="BS6" s="21">
        <f t="shared" si="8"/>
        <v>27.64</v>
      </c>
      <c r="BT6" s="21">
        <f t="shared" si="8"/>
        <v>91.69</v>
      </c>
      <c r="BU6" s="21">
        <f t="shared" si="8"/>
        <v>92.41</v>
      </c>
      <c r="BV6" s="21" t="str">
        <f t="shared" si="8"/>
        <v>-</v>
      </c>
      <c r="BW6" s="21" t="str">
        <f t="shared" si="8"/>
        <v>-</v>
      </c>
      <c r="BX6" s="21">
        <f t="shared" si="8"/>
        <v>39.64</v>
      </c>
      <c r="BY6" s="21">
        <f t="shared" si="8"/>
        <v>40</v>
      </c>
      <c r="BZ6" s="21">
        <f t="shared" si="8"/>
        <v>38.74</v>
      </c>
      <c r="CA6" s="20" t="str">
        <f>IF(CA7="","",IF(CA7="-","【-】","【"&amp;SUBSTITUTE(TEXT(CA7,"#,##0.00"),"-","△")&amp;"】"))</f>
        <v>【41.91】</v>
      </c>
      <c r="CB6" s="21" t="str">
        <f>IF(CB7="",NA(),CB7)</f>
        <v>-</v>
      </c>
      <c r="CC6" s="21" t="str">
        <f t="shared" ref="CC6:CK6" si="9">IF(CC7="",NA(),CC7)</f>
        <v>-</v>
      </c>
      <c r="CD6" s="21">
        <f t="shared" si="9"/>
        <v>487.54</v>
      </c>
      <c r="CE6" s="21">
        <f t="shared" si="9"/>
        <v>150</v>
      </c>
      <c r="CF6" s="21">
        <f t="shared" si="9"/>
        <v>150</v>
      </c>
      <c r="CG6" s="21" t="str">
        <f t="shared" si="9"/>
        <v>-</v>
      </c>
      <c r="CH6" s="21" t="str">
        <f t="shared" si="9"/>
        <v>-</v>
      </c>
      <c r="CI6" s="21">
        <f t="shared" si="9"/>
        <v>449.72</v>
      </c>
      <c r="CJ6" s="21">
        <f t="shared" si="9"/>
        <v>437.27</v>
      </c>
      <c r="CK6" s="21">
        <f t="shared" si="9"/>
        <v>456.72</v>
      </c>
      <c r="CL6" s="20" t="str">
        <f>IF(CL7="","",IF(CL7="-","【-】","【"&amp;SUBSTITUTE(TEXT(CL7,"#,##0.00"),"-","△")&amp;"】"))</f>
        <v>【420.17】</v>
      </c>
      <c r="CM6" s="21" t="str">
        <f>IF(CM7="",NA(),CM7)</f>
        <v>-</v>
      </c>
      <c r="CN6" s="21" t="str">
        <f t="shared" ref="CN6:CV6" si="10">IF(CN7="",NA(),CN7)</f>
        <v>-</v>
      </c>
      <c r="CO6" s="21">
        <f t="shared" si="10"/>
        <v>53.88</v>
      </c>
      <c r="CP6" s="21">
        <f t="shared" si="10"/>
        <v>47.57</v>
      </c>
      <c r="CQ6" s="21">
        <f t="shared" si="10"/>
        <v>46.6</v>
      </c>
      <c r="CR6" s="21" t="str">
        <f t="shared" si="10"/>
        <v>-</v>
      </c>
      <c r="CS6" s="21" t="str">
        <f t="shared" si="10"/>
        <v>-</v>
      </c>
      <c r="CT6" s="21">
        <f t="shared" si="10"/>
        <v>30.19</v>
      </c>
      <c r="CU6" s="21">
        <f t="shared" si="10"/>
        <v>28.77</v>
      </c>
      <c r="CV6" s="21">
        <f t="shared" si="10"/>
        <v>26.22</v>
      </c>
      <c r="CW6" s="20" t="str">
        <f>IF(CW7="","",IF(CW7="-","【-】","【"&amp;SUBSTITUTE(TEXT(CW7,"#,##0.00"),"-","△")&amp;"】"))</f>
        <v>【29.92】</v>
      </c>
      <c r="CX6" s="21" t="str">
        <f>IF(CX7="",NA(),CX7)</f>
        <v>-</v>
      </c>
      <c r="CY6" s="21" t="str">
        <f t="shared" ref="CY6:DG6" si="11">IF(CY7="",NA(),CY7)</f>
        <v>-</v>
      </c>
      <c r="CZ6" s="21">
        <f t="shared" si="11"/>
        <v>87.72</v>
      </c>
      <c r="DA6" s="21">
        <f t="shared" si="11"/>
        <v>87.76</v>
      </c>
      <c r="DB6" s="21">
        <f t="shared" si="11"/>
        <v>88.77</v>
      </c>
      <c r="DC6" s="21" t="str">
        <f t="shared" si="11"/>
        <v>-</v>
      </c>
      <c r="DD6" s="21" t="str">
        <f t="shared" si="11"/>
        <v>-</v>
      </c>
      <c r="DE6" s="21">
        <f t="shared" si="11"/>
        <v>79.09</v>
      </c>
      <c r="DF6" s="21">
        <f t="shared" si="11"/>
        <v>78.900000000000006</v>
      </c>
      <c r="DG6" s="21">
        <f t="shared" si="11"/>
        <v>78.03</v>
      </c>
      <c r="DH6" s="20" t="str">
        <f>IF(DH7="","",IF(DH7="-","【-】","【"&amp;SUBSTITUTE(TEXT(DH7,"#,##0.00"),"-","△")&amp;"】"))</f>
        <v>【80.39】</v>
      </c>
      <c r="DI6" s="21" t="str">
        <f>IF(DI7="",NA(),DI7)</f>
        <v>-</v>
      </c>
      <c r="DJ6" s="21" t="str">
        <f t="shared" ref="DJ6:DR6" si="12">IF(DJ7="",NA(),DJ7)</f>
        <v>-</v>
      </c>
      <c r="DK6" s="21">
        <f t="shared" si="12"/>
        <v>6.11</v>
      </c>
      <c r="DL6" s="21">
        <f t="shared" si="12"/>
        <v>12.22</v>
      </c>
      <c r="DM6" s="21">
        <f t="shared" si="12"/>
        <v>18.329999999999998</v>
      </c>
      <c r="DN6" s="21" t="str">
        <f t="shared" si="12"/>
        <v>-</v>
      </c>
      <c r="DO6" s="21" t="str">
        <f t="shared" si="12"/>
        <v>-</v>
      </c>
      <c r="DP6" s="21">
        <f t="shared" si="12"/>
        <v>20.14</v>
      </c>
      <c r="DQ6" s="21">
        <f t="shared" si="12"/>
        <v>23.17</v>
      </c>
      <c r="DR6" s="21">
        <f t="shared" si="12"/>
        <v>25.29</v>
      </c>
      <c r="DS6" s="20" t="str">
        <f>IF(DS7="","",IF(DS7="-","【-】","【"&amp;SUBSTITUTE(TEXT(DS7,"#,##0.00"),"-","△")&amp;"】"))</f>
        <v>【29.81】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v>
      </c>
      <c r="EM6" s="21">
        <f t="shared" si="14"/>
        <v>0.01</v>
      </c>
      <c r="EN6" s="21">
        <f t="shared" si="14"/>
        <v>0.01</v>
      </c>
      <c r="EO6" s="20" t="str">
        <f>IF(EO7="","",IF(EO7="-","【-】","【"&amp;SUBSTITUTE(TEXT(EO7,"#,##0.00"),"-","△")&amp;"】"))</f>
        <v>【0.01】</v>
      </c>
    </row>
    <row r="7" spans="1:148" s="22" customFormat="1" x14ac:dyDescent="0.15">
      <c r="A7" s="14"/>
      <c r="B7" s="23">
        <v>2022</v>
      </c>
      <c r="C7" s="23">
        <v>462195</v>
      </c>
      <c r="D7" s="23">
        <v>46</v>
      </c>
      <c r="E7" s="23">
        <v>17</v>
      </c>
      <c r="F7" s="23">
        <v>6</v>
      </c>
      <c r="G7" s="23">
        <v>0</v>
      </c>
      <c r="H7" s="23" t="s">
        <v>96</v>
      </c>
      <c r="I7" s="23" t="s">
        <v>97</v>
      </c>
      <c r="J7" s="23" t="s">
        <v>98</v>
      </c>
      <c r="K7" s="23" t="s">
        <v>99</v>
      </c>
      <c r="L7" s="23" t="s">
        <v>100</v>
      </c>
      <c r="M7" s="23" t="s">
        <v>101</v>
      </c>
      <c r="N7" s="24" t="s">
        <v>102</v>
      </c>
      <c r="O7" s="24">
        <v>64.64</v>
      </c>
      <c r="P7" s="24">
        <v>1.05</v>
      </c>
      <c r="Q7" s="24">
        <v>101.53</v>
      </c>
      <c r="R7" s="24">
        <v>3265</v>
      </c>
      <c r="S7" s="24">
        <v>26468</v>
      </c>
      <c r="T7" s="24">
        <v>112.3</v>
      </c>
      <c r="U7" s="24">
        <v>235.69</v>
      </c>
      <c r="V7" s="24">
        <v>276</v>
      </c>
      <c r="W7" s="24">
        <v>0.37</v>
      </c>
      <c r="X7" s="24">
        <v>745.95</v>
      </c>
      <c r="Y7" s="24" t="s">
        <v>102</v>
      </c>
      <c r="Z7" s="24" t="s">
        <v>102</v>
      </c>
      <c r="AA7" s="24">
        <v>112.52</v>
      </c>
      <c r="AB7" s="24">
        <v>137.63999999999999</v>
      </c>
      <c r="AC7" s="24">
        <v>138.97</v>
      </c>
      <c r="AD7" s="24" t="s">
        <v>102</v>
      </c>
      <c r="AE7" s="24" t="s">
        <v>102</v>
      </c>
      <c r="AF7" s="24">
        <v>101.18</v>
      </c>
      <c r="AG7" s="24">
        <v>99.89</v>
      </c>
      <c r="AH7" s="24">
        <v>104.12</v>
      </c>
      <c r="AI7" s="24">
        <v>101.46</v>
      </c>
      <c r="AJ7" s="24" t="s">
        <v>102</v>
      </c>
      <c r="AK7" s="24" t="s">
        <v>102</v>
      </c>
      <c r="AL7" s="24">
        <v>0</v>
      </c>
      <c r="AM7" s="24">
        <v>0</v>
      </c>
      <c r="AN7" s="24">
        <v>0</v>
      </c>
      <c r="AO7" s="24" t="s">
        <v>102</v>
      </c>
      <c r="AP7" s="24" t="s">
        <v>102</v>
      </c>
      <c r="AQ7" s="24">
        <v>140.63</v>
      </c>
      <c r="AR7" s="24">
        <v>163.84</v>
      </c>
      <c r="AS7" s="24">
        <v>176.46</v>
      </c>
      <c r="AT7" s="24">
        <v>104.91</v>
      </c>
      <c r="AU7" s="24" t="s">
        <v>102</v>
      </c>
      <c r="AV7" s="24" t="s">
        <v>102</v>
      </c>
      <c r="AW7" s="24">
        <v>81.31</v>
      </c>
      <c r="AX7" s="24">
        <v>195.68</v>
      </c>
      <c r="AY7" s="24">
        <v>267.24</v>
      </c>
      <c r="AZ7" s="24" t="s">
        <v>102</v>
      </c>
      <c r="BA7" s="24" t="s">
        <v>102</v>
      </c>
      <c r="BB7" s="24">
        <v>56.53</v>
      </c>
      <c r="BC7" s="24">
        <v>59.66</v>
      </c>
      <c r="BD7" s="24">
        <v>61.64</v>
      </c>
      <c r="BE7" s="24">
        <v>61.34</v>
      </c>
      <c r="BF7" s="24" t="s">
        <v>102</v>
      </c>
      <c r="BG7" s="24" t="s">
        <v>102</v>
      </c>
      <c r="BH7" s="24">
        <v>0</v>
      </c>
      <c r="BI7" s="24">
        <v>0</v>
      </c>
      <c r="BJ7" s="24">
        <v>0</v>
      </c>
      <c r="BK7" s="24" t="s">
        <v>102</v>
      </c>
      <c r="BL7" s="24" t="s">
        <v>102</v>
      </c>
      <c r="BM7" s="24">
        <v>1095.52</v>
      </c>
      <c r="BN7" s="24">
        <v>1056.55</v>
      </c>
      <c r="BO7" s="24">
        <v>1278.54</v>
      </c>
      <c r="BP7" s="24">
        <v>1078.44</v>
      </c>
      <c r="BQ7" s="24" t="s">
        <v>102</v>
      </c>
      <c r="BR7" s="24" t="s">
        <v>102</v>
      </c>
      <c r="BS7" s="24">
        <v>27.64</v>
      </c>
      <c r="BT7" s="24">
        <v>91.69</v>
      </c>
      <c r="BU7" s="24">
        <v>92.41</v>
      </c>
      <c r="BV7" s="24" t="s">
        <v>102</v>
      </c>
      <c r="BW7" s="24" t="s">
        <v>102</v>
      </c>
      <c r="BX7" s="24">
        <v>39.64</v>
      </c>
      <c r="BY7" s="24">
        <v>40</v>
      </c>
      <c r="BZ7" s="24">
        <v>38.74</v>
      </c>
      <c r="CA7" s="24">
        <v>41.91</v>
      </c>
      <c r="CB7" s="24" t="s">
        <v>102</v>
      </c>
      <c r="CC7" s="24" t="s">
        <v>102</v>
      </c>
      <c r="CD7" s="24">
        <v>487.54</v>
      </c>
      <c r="CE7" s="24">
        <v>150</v>
      </c>
      <c r="CF7" s="24">
        <v>150</v>
      </c>
      <c r="CG7" s="24" t="s">
        <v>102</v>
      </c>
      <c r="CH7" s="24" t="s">
        <v>102</v>
      </c>
      <c r="CI7" s="24">
        <v>449.72</v>
      </c>
      <c r="CJ7" s="24">
        <v>437.27</v>
      </c>
      <c r="CK7" s="24">
        <v>456.72</v>
      </c>
      <c r="CL7" s="24">
        <v>420.17</v>
      </c>
      <c r="CM7" s="24" t="s">
        <v>102</v>
      </c>
      <c r="CN7" s="24" t="s">
        <v>102</v>
      </c>
      <c r="CO7" s="24">
        <v>53.88</v>
      </c>
      <c r="CP7" s="24">
        <v>47.57</v>
      </c>
      <c r="CQ7" s="24">
        <v>46.6</v>
      </c>
      <c r="CR7" s="24" t="s">
        <v>102</v>
      </c>
      <c r="CS7" s="24" t="s">
        <v>102</v>
      </c>
      <c r="CT7" s="24">
        <v>30.19</v>
      </c>
      <c r="CU7" s="24">
        <v>28.77</v>
      </c>
      <c r="CV7" s="24">
        <v>26.22</v>
      </c>
      <c r="CW7" s="24">
        <v>29.92</v>
      </c>
      <c r="CX7" s="24" t="s">
        <v>102</v>
      </c>
      <c r="CY7" s="24" t="s">
        <v>102</v>
      </c>
      <c r="CZ7" s="24">
        <v>87.72</v>
      </c>
      <c r="DA7" s="24">
        <v>87.76</v>
      </c>
      <c r="DB7" s="24">
        <v>88.77</v>
      </c>
      <c r="DC7" s="24" t="s">
        <v>102</v>
      </c>
      <c r="DD7" s="24" t="s">
        <v>102</v>
      </c>
      <c r="DE7" s="24">
        <v>79.09</v>
      </c>
      <c r="DF7" s="24">
        <v>78.900000000000006</v>
      </c>
      <c r="DG7" s="24">
        <v>78.03</v>
      </c>
      <c r="DH7" s="24">
        <v>80.39</v>
      </c>
      <c r="DI7" s="24" t="s">
        <v>102</v>
      </c>
      <c r="DJ7" s="24" t="s">
        <v>102</v>
      </c>
      <c r="DK7" s="24">
        <v>6.11</v>
      </c>
      <c r="DL7" s="24">
        <v>12.22</v>
      </c>
      <c r="DM7" s="24">
        <v>18.329999999999998</v>
      </c>
      <c r="DN7" s="24" t="s">
        <v>102</v>
      </c>
      <c r="DO7" s="24" t="s">
        <v>102</v>
      </c>
      <c r="DP7" s="24">
        <v>20.14</v>
      </c>
      <c r="DQ7" s="24">
        <v>23.17</v>
      </c>
      <c r="DR7" s="24">
        <v>25.29</v>
      </c>
      <c r="DS7" s="24">
        <v>29.81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2023-12-12T01:05:55Z</dcterms:created>
  <dcterms:modified xsi:type="dcterms:W3CDTF">2024-02-22T01:18:50Z</dcterms:modified>
  <cp:category/>
</cp:coreProperties>
</file>