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09_薩摩川内市(済，了)\"/>
    </mc:Choice>
  </mc:AlternateContent>
  <workbookProtection workbookAlgorithmName="SHA-512" workbookHashValue="fjjMX99B/VzsEdvN+p0FEbYnHTDbrcihSYtFBYV310/McdkcK28Epfv+T8DILYiRRqIm8tPNetYpowanGhN96A==" workbookSaltValue="sVMTDbRh5VRkdhGdiHgBiQ==" workbookSpinCount="100000" lockStructure="1"/>
  <bookViews>
    <workbookView xWindow="0" yWindow="0" windowWidth="28800" windowHeight="1246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I85" i="4"/>
  <c r="H85" i="4"/>
  <c r="BB10" i="4"/>
  <c r="AT10" i="4"/>
  <c r="AD10" i="4"/>
  <c r="P10" i="4"/>
  <c r="BB8" i="4"/>
  <c r="AT8" i="4"/>
  <c r="W8" i="4"/>
  <c r="P8" i="4"/>
  <c r="B6"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<sst xmlns="http://schemas.openxmlformats.org/spreadsheetml/2006/main" count="275" uniqueCount="117">
  <si>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</si>
  <si>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</si>
  <si>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</si>
  <si>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</si>
  <si>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</si>
  <si>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</si>
  <si>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</si>
  <si>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</si>
  <si>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</si>
  <si>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</si>
  <si>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</si>
  <si>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</si>
  <si>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</si>
  <si>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</si>
  <si>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</si>
  <si>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</si>
  <si>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</si>
  <si>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</si>
  <si>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</si>
  <si>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</si>
  <si>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</si>
  <si>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</si>
  <si>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</si>
  <si>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</si>
  <si>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</si>
  <si>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</si>
  <si>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</si>
  <si>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</si>
  <si>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</si>
  <si>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</si>
  <si>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</si>
  <si>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</si>
  <si>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</si>
  <si>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</si>
  <si>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</si>
  <si>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</si>
  <si>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</si>
  <si>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</si>
  <si>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</si>
  <si>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</si>
  <si>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</si>
  <si>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</si>
  <si>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</si>
  <si>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</si>
  <si>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</si>
  <si>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</si>
  <si>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</si>
  <si>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</si>
  <si>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</si>
  <si>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</si>
  <si>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</si>
  <si>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</si>
  <si>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</si>
  <si>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</si>
  <si>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</si>
  <si>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</si>
  <si>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</si>
  <si>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</si>
  <si>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</si>
  <si>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</si>
  <si>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</si>
  <si>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</si>
  <si>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</si>
  <si>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</si>
  <si>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</si>
  <si>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</si>
  <si>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</si>
  <si>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</si>
  <si>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</si>
  <si>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</si>
  <si>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</si>
  <si>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</si>
  <si>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</si>
  <si>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</si>
  <si>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</si>
  <si>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</si>
  <si>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</si>
  <si>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</si>
  <si>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</si>
  <si>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</si>
  <si>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</si>
  <si>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</si>
  <si>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</si>
  <si>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</si>
  <si>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</si>
  <si>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</si>
  <si>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</si>
  <si>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</si>
  <si>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</si>
  <si>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</si>
  <si>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</si>
  <si>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</si>
  <si>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</si>
  <si>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</si>
  <si>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</si>
  <si>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</si>
  <si>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</si>
  <si>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</si>
  <si>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</si>
  <si>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</si>
  <si>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</si>
  <si>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</si>
  <si>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</si>
  <si>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</si>
  <si>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</si>
  <si>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</si>
  <si>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</si>
  <si>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</si>
  <si>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</si>
  <si>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</si>
  <si>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</si>
  <si>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</si>
  <si>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</si>
  <si>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</si>
  <si>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平成16年度より供用開始し、管渠や施設等の老朽化は進んでいないが、今後は老朽化対策として管渠や施設等の長寿命化の計画策定に向けた検討が必要である。
 公営企業会計に移行し、経営状況についてより明確に把握出来るようになったことから、使用料の収納率向上及び経費削減に取り組み、一般会計からの財政支援の抑制に努めるとともに、長寿命化計画に基づき施設・設備及び管渠の計画的な更新及び整備を行い、計画的な事業運営と安定経営に取り組んでいく。</t>
    <phoneticPr fontId="4"/>
  </si>
  <si>
    <r>
      <t xml:space="preserve"> ①有形固定資産減価償却率は前年度より3.44ポイント増となった。全国平均や類似団体平均を下回っているが、令和2年度から公営企業会計に移行した際、固定資産評価額を経過年数分減じて評価し直したうえで減価償却をしたことが要因である。
 ②管渠老朽化率は、法定耐用年数を超えた管渠</t>
    </r>
    <r>
      <rPr>
        <sz val="11"/>
        <rFont val="ＭＳ ゴシック"/>
        <family val="3"/>
        <charset val="128"/>
      </rPr>
      <t>が</t>
    </r>
    <r>
      <rPr>
        <sz val="11"/>
        <color theme="1"/>
        <rFont val="ＭＳ ゴシック"/>
        <family val="3"/>
        <charset val="128"/>
      </rPr>
      <t>存在しないため、数値はなし。
 今後、老朽化対策として管渠や施設等の長寿命化の計画策定に向けた検討の必要がある。</t>
    </r>
    <phoneticPr fontId="4"/>
  </si>
  <si>
    <r>
      <t xml:space="preserve"> ①経常収支比率は、前年度より6.12ポイント増となった。全国平均や類似団体平均を上回っているが、使用料収入が少ないため一般会計からの補助金に依存し、経常利益を確保している。
 ②累積欠損金はない。
 ③流動比率は、100%を下回っているが、前年度より34.34ポイント増となった。全国平均や類似団体平均より上回っている。
 ④企業債残高対事業規模比率は、平成16年度より供用開始をしたが一般会計から繰入金を入れることにより、全国平均や類似団体平均と比較して大きく下回っている。 
 ⑤経費回収率は、前年度より9.22ポイント増となった。全国平均や類似団体平均より上回っている。使用料収入で汚水処理費を賄えておらず一般会計補助金に依存している状況である。
 ⑥汚水処理原価は、前年度より22.58円減となった。全国平均や類似団体平均を下回っている。引き続き維持管理費の節減を図っていきたい。
 ⑦施設利用率は、前年度と同じ39.27%であった。全国平均や類似団体平均より上回っている。施設の稼働は適切に維持されている。
 ⑧水洗化率は、前年度より1.58ポイント増となった。全国平均と比較して約</t>
    </r>
    <r>
      <rPr>
        <sz val="11"/>
        <rFont val="ＭＳ ゴシック"/>
        <family val="3"/>
        <charset val="128"/>
      </rPr>
      <t>2</t>
    </r>
    <r>
      <rPr>
        <sz val="11"/>
        <color theme="1"/>
        <rFont val="ＭＳ ゴシック"/>
        <family val="3"/>
        <charset val="128"/>
      </rPr>
      <t>ポイント上回っており、類似団体平均と比較して約</t>
    </r>
    <r>
      <rPr>
        <sz val="11"/>
        <rFont val="ＭＳ ゴシック"/>
        <family val="3"/>
        <charset val="128"/>
      </rPr>
      <t>4</t>
    </r>
    <r>
      <rPr>
        <sz val="11"/>
        <color theme="1"/>
        <rFont val="ＭＳ ゴシック"/>
        <family val="3"/>
        <charset val="128"/>
      </rPr>
      <t>ポイント上回っている。今後も更なる接続推進に努めて水洗化率を高めていく必要がある。</t>
    </r>
    <rPh sb="23" eb="24">
      <t>ゾウ</t>
    </rPh>
    <rPh sb="154" eb="155">
      <t>ウエ</t>
    </rPh>
    <rPh sb="263" eb="264">
      <t>ゾウ</t>
    </rPh>
    <rPh sb="351" eb="352">
      <t>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</si>
</sst>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100</c:v>
                </c:pt>
                <c:pt idx="3" formatCode="#,##0.00;&quot;△&quot;#,##0.00">
                  <c:v>0</c:v>
                </c:pt>
                <c:pt idx="4" formatCode="#,##0.00;&quot;△&quot;#,##0.00">
                  <c:v>0</c:v>
                </c:pt>
              </c:numCache>
            </c:numRef>
          </c:val>
          <c:extLst>
            <c:ext xmlns:c16="http://schemas.microsoft.com/office/drawing/2014/chart" uri="{C3380CC4-5D6E-409C-BE32-E72D297353CC}">
              <c16:uniqueId val="{00000000-C6ED-4DBF-B5C7-F35E92E1881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1.6</c:v>
                </c:pt>
                <c:pt idx="3">
                  <c:v>0.01</c:v>
                </c:pt>
                <c:pt idx="4">
                  <c:v>0.01</c:v>
                </c:pt>
              </c:numCache>
            </c:numRef>
          </c:val>
          <c:smooth val="0"/>
          <c:extLst>
            <c:ext xmlns:c16="http://schemas.microsoft.com/office/drawing/2014/chart" uri="{C3380CC4-5D6E-409C-BE32-E72D297353CC}">
              <c16:uniqueId val="{00000001-C6ED-4DBF-B5C7-F35E92E1881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39.270000000000003</c:v>
                </c:pt>
                <c:pt idx="3">
                  <c:v>39.270000000000003</c:v>
                </c:pt>
                <c:pt idx="4">
                  <c:v>39.270000000000003</c:v>
                </c:pt>
              </c:numCache>
            </c:numRef>
          </c:val>
          <c:extLst>
            <c:ext xmlns:c16="http://schemas.microsoft.com/office/drawing/2014/chart" uri="{C3380CC4-5D6E-409C-BE32-E72D297353CC}">
              <c16:uniqueId val="{00000000-C6A8-4DCF-8B99-2361BCC634F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30.19</c:v>
                </c:pt>
                <c:pt idx="3">
                  <c:v>28.77</c:v>
                </c:pt>
                <c:pt idx="4">
                  <c:v>26.22</c:v>
                </c:pt>
              </c:numCache>
            </c:numRef>
          </c:val>
          <c:smooth val="0"/>
          <c:extLst>
            <c:ext xmlns:c16="http://schemas.microsoft.com/office/drawing/2014/chart" uri="{C3380CC4-5D6E-409C-BE32-E72D297353CC}">
              <c16:uniqueId val="{00000001-C6A8-4DCF-8B99-2361BCC634F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80.290000000000006</c:v>
                </c:pt>
                <c:pt idx="3">
                  <c:v>80.88</c:v>
                </c:pt>
                <c:pt idx="4">
                  <c:v>82.46</c:v>
                </c:pt>
              </c:numCache>
            </c:numRef>
          </c:val>
          <c:extLst>
            <c:ext xmlns:c16="http://schemas.microsoft.com/office/drawing/2014/chart" uri="{C3380CC4-5D6E-409C-BE32-E72D297353CC}">
              <c16:uniqueId val="{00000000-5F9B-4148-B523-28023524B95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79.09</c:v>
                </c:pt>
                <c:pt idx="3">
                  <c:v>78.900000000000006</c:v>
                </c:pt>
                <c:pt idx="4">
                  <c:v>78.03</c:v>
                </c:pt>
              </c:numCache>
            </c:numRef>
          </c:val>
          <c:smooth val="0"/>
          <c:extLst>
            <c:ext xmlns:c16="http://schemas.microsoft.com/office/drawing/2014/chart" uri="{C3380CC4-5D6E-409C-BE32-E72D297353CC}">
              <c16:uniqueId val="{00000001-5F9B-4148-B523-28023524B95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112.8</c:v>
                </c:pt>
                <c:pt idx="3">
                  <c:v>104.22</c:v>
                </c:pt>
                <c:pt idx="4">
                  <c:v>110.34</c:v>
                </c:pt>
              </c:numCache>
            </c:numRef>
          </c:val>
          <c:extLst>
            <c:ext xmlns:c16="http://schemas.microsoft.com/office/drawing/2014/chart" uri="{C3380CC4-5D6E-409C-BE32-E72D297353CC}">
              <c16:uniqueId val="{00000000-A445-446D-88EB-501C976D941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101.18</c:v>
                </c:pt>
                <c:pt idx="3">
                  <c:v>99.89</c:v>
                </c:pt>
                <c:pt idx="4">
                  <c:v>104.12</c:v>
                </c:pt>
              </c:numCache>
            </c:numRef>
          </c:val>
          <c:smooth val="0"/>
          <c:extLst>
            <c:ext xmlns:c16="http://schemas.microsoft.com/office/drawing/2014/chart" uri="{C3380CC4-5D6E-409C-BE32-E72D297353CC}">
              <c16:uniqueId val="{00000001-A445-446D-88EB-501C976D941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3.82</c:v>
                </c:pt>
                <c:pt idx="3">
                  <c:v>7.64</c:v>
                </c:pt>
                <c:pt idx="4">
                  <c:v>11.08</c:v>
                </c:pt>
              </c:numCache>
            </c:numRef>
          </c:val>
          <c:extLst>
            <c:ext xmlns:c16="http://schemas.microsoft.com/office/drawing/2014/chart" uri="{C3380CC4-5D6E-409C-BE32-E72D297353CC}">
              <c16:uniqueId val="{00000000-5AAD-4230-9979-1BC86AF7877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20.14</c:v>
                </c:pt>
                <c:pt idx="3">
                  <c:v>23.17</c:v>
                </c:pt>
                <c:pt idx="4">
                  <c:v>25.29</c:v>
                </c:pt>
              </c:numCache>
            </c:numRef>
          </c:val>
          <c:smooth val="0"/>
          <c:extLst>
            <c:ext xmlns:c16="http://schemas.microsoft.com/office/drawing/2014/chart" uri="{C3380CC4-5D6E-409C-BE32-E72D297353CC}">
              <c16:uniqueId val="{00000001-5AAD-4230-9979-1BC86AF7877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2F3-458A-B725-1BAFFF68881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A2F3-458A-B725-1BAFFF68881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BCA-481A-8A64-086FF642588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140.63</c:v>
                </c:pt>
                <c:pt idx="3">
                  <c:v>163.84</c:v>
                </c:pt>
                <c:pt idx="4">
                  <c:v>176.46</c:v>
                </c:pt>
              </c:numCache>
            </c:numRef>
          </c:val>
          <c:smooth val="0"/>
          <c:extLst>
            <c:ext xmlns:c16="http://schemas.microsoft.com/office/drawing/2014/chart" uri="{C3380CC4-5D6E-409C-BE32-E72D297353CC}">
              <c16:uniqueId val="{00000001-BBCA-481A-8A64-086FF642588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46.71</c:v>
                </c:pt>
                <c:pt idx="3">
                  <c:v>58.07</c:v>
                </c:pt>
                <c:pt idx="4">
                  <c:v>92.41</c:v>
                </c:pt>
              </c:numCache>
            </c:numRef>
          </c:val>
          <c:extLst>
            <c:ext xmlns:c16="http://schemas.microsoft.com/office/drawing/2014/chart" uri="{C3380CC4-5D6E-409C-BE32-E72D297353CC}">
              <c16:uniqueId val="{00000000-B93B-46AA-9801-C7E0E8795C4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56.53</c:v>
                </c:pt>
                <c:pt idx="3">
                  <c:v>59.66</c:v>
                </c:pt>
                <c:pt idx="4">
                  <c:v>61.64</c:v>
                </c:pt>
              </c:numCache>
            </c:numRef>
          </c:val>
          <c:smooth val="0"/>
          <c:extLst>
            <c:ext xmlns:c16="http://schemas.microsoft.com/office/drawing/2014/chart" uri="{C3380CC4-5D6E-409C-BE32-E72D297353CC}">
              <c16:uniqueId val="{00000001-B93B-46AA-9801-C7E0E8795C4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BC1-4B16-8F75-44046EB58CE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1095.52</c:v>
                </c:pt>
                <c:pt idx="3">
                  <c:v>1056.55</c:v>
                </c:pt>
                <c:pt idx="4">
                  <c:v>1278.54</c:v>
                </c:pt>
              </c:numCache>
            </c:numRef>
          </c:val>
          <c:smooth val="0"/>
          <c:extLst>
            <c:ext xmlns:c16="http://schemas.microsoft.com/office/drawing/2014/chart" uri="{C3380CC4-5D6E-409C-BE32-E72D297353CC}">
              <c16:uniqueId val="{00000001-6BC1-4B16-8F75-44046EB58CE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84.18</c:v>
                </c:pt>
                <c:pt idx="3">
                  <c:v>68.349999999999994</c:v>
                </c:pt>
                <c:pt idx="4">
                  <c:v>77.569999999999993</c:v>
                </c:pt>
              </c:numCache>
            </c:numRef>
          </c:val>
          <c:extLst>
            <c:ext xmlns:c16="http://schemas.microsoft.com/office/drawing/2014/chart" uri="{C3380CC4-5D6E-409C-BE32-E72D297353CC}">
              <c16:uniqueId val="{00000000-112A-433E-A014-9331237EE0B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39.64</c:v>
                </c:pt>
                <c:pt idx="3">
                  <c:v>40</c:v>
                </c:pt>
                <c:pt idx="4">
                  <c:v>38.74</c:v>
                </c:pt>
              </c:numCache>
            </c:numRef>
          </c:val>
          <c:smooth val="0"/>
          <c:extLst>
            <c:ext xmlns:c16="http://schemas.microsoft.com/office/drawing/2014/chart" uri="{C3380CC4-5D6E-409C-BE32-E72D297353CC}">
              <c16:uniqueId val="{00000001-112A-433E-A014-9331237EE0B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211.06</c:v>
                </c:pt>
                <c:pt idx="3">
                  <c:v>256.86</c:v>
                </c:pt>
                <c:pt idx="4">
                  <c:v>234.28</c:v>
                </c:pt>
              </c:numCache>
            </c:numRef>
          </c:val>
          <c:extLst>
            <c:ext xmlns:c16="http://schemas.microsoft.com/office/drawing/2014/chart" uri="{C3380CC4-5D6E-409C-BE32-E72D297353CC}">
              <c16:uniqueId val="{00000000-BA98-43BB-AFDC-5AC5124E1EF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449.72</c:v>
                </c:pt>
                <c:pt idx="3">
                  <c:v>437.27</c:v>
                </c:pt>
                <c:pt idx="4">
                  <c:v>456.72</c:v>
                </c:pt>
              </c:numCache>
            </c:numRef>
          </c:val>
          <c:smooth val="0"/>
          <c:extLst>
            <c:ext xmlns:c16="http://schemas.microsoft.com/office/drawing/2014/chart" uri="{C3380CC4-5D6E-409C-BE32-E72D297353CC}">
              <c16:uniqueId val="{00000001-BA98-43BB-AFDC-5AC5124E1EF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【29.81】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鹿児島県　薩摩川内市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非設置</v>
      </c>
      <c r="AE8" s="66"/>
      <c r="AF8" s="66"/>
      <c r="AG8" s="66"/>
      <c r="AH8" s="66"/>
      <c r="AI8" s="66"/>
      <c r="AJ8" s="66"/>
      <c r="AK8" s="3"/>
      <c r="AL8" s="45">
        <f>データ!S6</f>
        <v>92248</v>
      </c>
      <c r="AM8" s="45"/>
      <c r="AN8" s="45"/>
      <c r="AO8" s="45"/>
      <c r="AP8" s="45"/>
      <c r="AQ8" s="45"/>
      <c r="AR8" s="45"/>
      <c r="AS8" s="45"/>
      <c r="AT8" s="46">
        <f>データ!T6</f>
        <v>682.92</v>
      </c>
      <c r="AU8" s="46"/>
      <c r="AV8" s="46"/>
      <c r="AW8" s="46"/>
      <c r="AX8" s="46"/>
      <c r="AY8" s="46"/>
      <c r="AZ8" s="46"/>
      <c r="BA8" s="46"/>
      <c r="BB8" s="46">
        <f>データ!U6</f>
        <v>135.08000000000001</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81.099999999999994</v>
      </c>
      <c r="J10" s="46"/>
      <c r="K10" s="46"/>
      <c r="L10" s="46"/>
      <c r="M10" s="46"/>
      <c r="N10" s="46"/>
      <c r="O10" s="46"/>
      <c r="P10" s="46">
        <f>データ!P6</f>
        <v>0.92</v>
      </c>
      <c r="Q10" s="46"/>
      <c r="R10" s="46"/>
      <c r="S10" s="46"/>
      <c r="T10" s="46"/>
      <c r="U10" s="46"/>
      <c r="V10" s="46"/>
      <c r="W10" s="46">
        <f>データ!Q6</f>
        <v>102.38</v>
      </c>
      <c r="X10" s="46"/>
      <c r="Y10" s="46"/>
      <c r="Z10" s="46"/>
      <c r="AA10" s="46"/>
      <c r="AB10" s="46"/>
      <c r="AC10" s="46"/>
      <c r="AD10" s="45">
        <f>データ!R6</f>
        <v>3130</v>
      </c>
      <c r="AE10" s="45"/>
      <c r="AF10" s="45"/>
      <c r="AG10" s="45"/>
      <c r="AH10" s="45"/>
      <c r="AI10" s="45"/>
      <c r="AJ10" s="45"/>
      <c r="AK10" s="2"/>
      <c r="AL10" s="45">
        <f>データ!V6</f>
        <v>844</v>
      </c>
      <c r="AM10" s="45"/>
      <c r="AN10" s="45"/>
      <c r="AO10" s="45"/>
      <c r="AP10" s="45"/>
      <c r="AQ10" s="45"/>
      <c r="AR10" s="45"/>
      <c r="AS10" s="45"/>
      <c r="AT10" s="46">
        <f>データ!W6</f>
        <v>0.8</v>
      </c>
      <c r="AU10" s="46"/>
      <c r="AV10" s="46"/>
      <c r="AW10" s="46"/>
      <c r="AX10" s="46"/>
      <c r="AY10" s="46"/>
      <c r="AZ10" s="46"/>
      <c r="BA10" s="46"/>
      <c r="BB10" s="46">
        <f>データ!X6</f>
        <v>1055</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【101.46】</v>
      </c>
      <c r="F85" s="12" t="str">
        <f>データ!AT6</f>
        <v>【104.91】</v>
      </c>
      <c r="G85" s="12" t="str">
        <f>データ!BE6</f>
        <v>【61.34】</v>
      </c>
      <c r="H85" s="12" t="str">
        <f>データ!BP6</f>
        <v>【1,078.44】</v>
      </c>
      <c r="I85" s="12" t="str">
        <f>データ!CA6</f>
        <v>【41.91】</v>
      </c>
      <c r="J85" s="12" t="str">
        <f>データ!CL6</f>
        <v>【420.17】</v>
      </c>
      <c r="K85" s="12" t="str">
        <f>データ!CW6</f>
        <v>【29.92】</v>
      </c>
      <c r="L85" s="12" t="str">
        <f>データ!DH6</f>
        <v>【80.39】</v>
      </c>
      <c r="M85" s="12" t="str">
        <f>データ!DS6</f>
        <v>【29.81】</v>
      </c>
      <c r="N85" s="12" t="str">
        <f>データ!ED6</f>
        <v>【0.00】</v>
      </c>
      <c r="O85" s="12" t="str">
        <f>データ!EO6</f>
        <v>【0.01】</v>
      </c>
    </row>
  </sheetData>
  <sheetProtection algorithmName="SHA-512" hashValue="J3dikS/s7xjSxf2BtOkkvbuCGmpAKRupEinhmzASxjEPEqSKlPknGwhgKW/yL7GBX2/o0n3DL9Ad50qs+QX0Pw==" saltValue="Jdd+ECEs0koidmMhWe62Q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462152</v>
      </c>
      <c r="D6" s="19">
        <f t="shared" si="3"/>
        <v>46</v>
      </c>
      <c r="E6" s="19">
        <f t="shared" si="3"/>
        <v>17</v>
      </c>
      <c r="F6" s="19">
        <f t="shared" si="3"/>
        <v>6</v>
      </c>
      <c r="G6" s="19">
        <f t="shared" si="3"/>
        <v>0</v>
      </c>
      <c r="H6" s="19" t="str">
        <f t="shared" si="3"/>
        <v>鹿児島県　薩摩川内市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81.099999999999994</v>
      </c>
      <c r="P6" s="20">
        <f t="shared" si="3"/>
        <v>0.92</v>
      </c>
      <c r="Q6" s="20">
        <f t="shared" si="3"/>
        <v>102.38</v>
      </c>
      <c r="R6" s="20">
        <f t="shared" si="3"/>
        <v>3130</v>
      </c>
      <c r="S6" s="20">
        <f t="shared" si="3"/>
        <v>92248</v>
      </c>
      <c r="T6" s="20">
        <f t="shared" si="3"/>
        <v>682.92</v>
      </c>
      <c r="U6" s="20">
        <f t="shared" si="3"/>
        <v>135.08000000000001</v>
      </c>
      <c r="V6" s="20">
        <f t="shared" si="3"/>
        <v>844</v>
      </c>
      <c r="W6" s="20">
        <f t="shared" si="3"/>
        <v>0.8</v>
      </c>
      <c r="X6" s="20">
        <f t="shared" si="3"/>
        <v>1055</v>
      </c>
      <c r="Y6" s="21" t="str">
        <f>IF(Y7="",NA(),Y7)</f>
        <v>-</v>
      </c>
      <c r="Z6" s="21" t="str">
        <f t="shared" ref="Z6:AH6" si="4">IF(Z7="",NA(),Z7)</f>
        <v>-</v>
      </c>
      <c r="AA6" s="21">
        <f t="shared" si="4"/>
        <v>112.8</v>
      </c>
      <c r="AB6" s="21">
        <f t="shared" si="4"/>
        <v>104.22</v>
      </c>
      <c r="AC6" s="21">
        <f t="shared" si="4"/>
        <v>110.34</v>
      </c>
      <c r="AD6" s="21" t="str">
        <f t="shared" si="4"/>
        <v>-</v>
      </c>
      <c r="AE6" s="21" t="str">
        <f t="shared" si="4"/>
        <v>-</v>
      </c>
      <c r="AF6" s="21">
        <f t="shared" si="4"/>
        <v>101.18</v>
      </c>
      <c r="AG6" s="21">
        <f t="shared" si="4"/>
        <v>99.89</v>
      </c>
      <c r="AH6" s="21">
        <f t="shared" si="4"/>
        <v>104.12</v>
      </c>
      <c r="AI6" s="20" t="str">
        <f>IF(AI7="","",IF(AI7="-","【-】","【"&amp;SUBSTITUTE(TEXT(AI7,"#,##0.00"),"-","△")&amp;"】"))</f>
        <v>【101.46】</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140.63</v>
      </c>
      <c r="AR6" s="21">
        <f t="shared" si="5"/>
        <v>163.84</v>
      </c>
      <c r="AS6" s="21">
        <f t="shared" si="5"/>
        <v>176.46</v>
      </c>
      <c r="AT6" s="20" t="str">
        <f>IF(AT7="","",IF(AT7="-","【-】","【"&amp;SUBSTITUTE(TEXT(AT7,"#,##0.00"),"-","△")&amp;"】"))</f>
        <v>【104.91】</v>
      </c>
      <c r="AU6" s="21" t="str">
        <f>IF(AU7="",NA(),AU7)</f>
        <v>-</v>
      </c>
      <c r="AV6" s="21" t="str">
        <f t="shared" ref="AV6:BD6" si="6">IF(AV7="",NA(),AV7)</f>
        <v>-</v>
      </c>
      <c r="AW6" s="21">
        <f t="shared" si="6"/>
        <v>46.71</v>
      </c>
      <c r="AX6" s="21">
        <f t="shared" si="6"/>
        <v>58.07</v>
      </c>
      <c r="AY6" s="21">
        <f t="shared" si="6"/>
        <v>92.41</v>
      </c>
      <c r="AZ6" s="21" t="str">
        <f t="shared" si="6"/>
        <v>-</v>
      </c>
      <c r="BA6" s="21" t="str">
        <f t="shared" si="6"/>
        <v>-</v>
      </c>
      <c r="BB6" s="21">
        <f t="shared" si="6"/>
        <v>56.53</v>
      </c>
      <c r="BC6" s="21">
        <f t="shared" si="6"/>
        <v>59.66</v>
      </c>
      <c r="BD6" s="21">
        <f t="shared" si="6"/>
        <v>61.64</v>
      </c>
      <c r="BE6" s="20" t="str">
        <f>IF(BE7="","",IF(BE7="-","【-】","【"&amp;SUBSTITUTE(TEXT(BE7,"#,##0.00"),"-","△")&amp;"】"))</f>
        <v>【61.34】</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1095.52</v>
      </c>
      <c r="BN6" s="21">
        <f t="shared" si="7"/>
        <v>1056.55</v>
      </c>
      <c r="BO6" s="21">
        <f t="shared" si="7"/>
        <v>1278.54</v>
      </c>
      <c r="BP6" s="20" t="str">
        <f>IF(BP7="","",IF(BP7="-","【-】","【"&amp;SUBSTITUTE(TEXT(BP7,"#,##0.00"),"-","△")&amp;"】"))</f>
        <v>【1,078.44】</v>
      </c>
      <c r="BQ6" s="21" t="str">
        <f>IF(BQ7="",NA(),BQ7)</f>
        <v>-</v>
      </c>
      <c r="BR6" s="21" t="str">
        <f t="shared" ref="BR6:BZ6" si="8">IF(BR7="",NA(),BR7)</f>
        <v>-</v>
      </c>
      <c r="BS6" s="21">
        <f t="shared" si="8"/>
        <v>84.18</v>
      </c>
      <c r="BT6" s="21">
        <f t="shared" si="8"/>
        <v>68.349999999999994</v>
      </c>
      <c r="BU6" s="21">
        <f t="shared" si="8"/>
        <v>77.569999999999993</v>
      </c>
      <c r="BV6" s="21" t="str">
        <f t="shared" si="8"/>
        <v>-</v>
      </c>
      <c r="BW6" s="21" t="str">
        <f t="shared" si="8"/>
        <v>-</v>
      </c>
      <c r="BX6" s="21">
        <f t="shared" si="8"/>
        <v>39.64</v>
      </c>
      <c r="BY6" s="21">
        <f t="shared" si="8"/>
        <v>40</v>
      </c>
      <c r="BZ6" s="21">
        <f t="shared" si="8"/>
        <v>38.74</v>
      </c>
      <c r="CA6" s="20" t="str">
        <f>IF(CA7="","",IF(CA7="-","【-】","【"&amp;SUBSTITUTE(TEXT(CA7,"#,##0.00"),"-","△")&amp;"】"))</f>
        <v>【41.91】</v>
      </c>
      <c r="CB6" s="21" t="str">
        <f>IF(CB7="",NA(),CB7)</f>
        <v>-</v>
      </c>
      <c r="CC6" s="21" t="str">
        <f t="shared" ref="CC6:CK6" si="9">IF(CC7="",NA(),CC7)</f>
        <v>-</v>
      </c>
      <c r="CD6" s="21">
        <f t="shared" si="9"/>
        <v>211.06</v>
      </c>
      <c r="CE6" s="21">
        <f t="shared" si="9"/>
        <v>256.86</v>
      </c>
      <c r="CF6" s="21">
        <f t="shared" si="9"/>
        <v>234.28</v>
      </c>
      <c r="CG6" s="21" t="str">
        <f t="shared" si="9"/>
        <v>-</v>
      </c>
      <c r="CH6" s="21" t="str">
        <f t="shared" si="9"/>
        <v>-</v>
      </c>
      <c r="CI6" s="21">
        <f t="shared" si="9"/>
        <v>449.72</v>
      </c>
      <c r="CJ6" s="21">
        <f t="shared" si="9"/>
        <v>437.27</v>
      </c>
      <c r="CK6" s="21">
        <f t="shared" si="9"/>
        <v>456.72</v>
      </c>
      <c r="CL6" s="20" t="str">
        <f>IF(CL7="","",IF(CL7="-","【-】","【"&amp;SUBSTITUTE(TEXT(CL7,"#,##0.00"),"-","△")&amp;"】"))</f>
        <v>【420.17】</v>
      </c>
      <c r="CM6" s="21" t="str">
        <f>IF(CM7="",NA(),CM7)</f>
        <v>-</v>
      </c>
      <c r="CN6" s="21" t="str">
        <f t="shared" ref="CN6:CV6" si="10">IF(CN7="",NA(),CN7)</f>
        <v>-</v>
      </c>
      <c r="CO6" s="21">
        <f t="shared" si="10"/>
        <v>39.270000000000003</v>
      </c>
      <c r="CP6" s="21">
        <f t="shared" si="10"/>
        <v>39.270000000000003</v>
      </c>
      <c r="CQ6" s="21">
        <f t="shared" si="10"/>
        <v>39.270000000000003</v>
      </c>
      <c r="CR6" s="21" t="str">
        <f t="shared" si="10"/>
        <v>-</v>
      </c>
      <c r="CS6" s="21" t="str">
        <f t="shared" si="10"/>
        <v>-</v>
      </c>
      <c r="CT6" s="21">
        <f t="shared" si="10"/>
        <v>30.19</v>
      </c>
      <c r="CU6" s="21">
        <f t="shared" si="10"/>
        <v>28.77</v>
      </c>
      <c r="CV6" s="21">
        <f t="shared" si="10"/>
        <v>26.22</v>
      </c>
      <c r="CW6" s="20" t="str">
        <f>IF(CW7="","",IF(CW7="-","【-】","【"&amp;SUBSTITUTE(TEXT(CW7,"#,##0.00"),"-","△")&amp;"】"))</f>
        <v>【29.92】</v>
      </c>
      <c r="CX6" s="21" t="str">
        <f>IF(CX7="",NA(),CX7)</f>
        <v>-</v>
      </c>
      <c r="CY6" s="21" t="str">
        <f t="shared" ref="CY6:DG6" si="11">IF(CY7="",NA(),CY7)</f>
        <v>-</v>
      </c>
      <c r="CZ6" s="21">
        <f t="shared" si="11"/>
        <v>80.290000000000006</v>
      </c>
      <c r="DA6" s="21">
        <f t="shared" si="11"/>
        <v>80.88</v>
      </c>
      <c r="DB6" s="21">
        <f t="shared" si="11"/>
        <v>82.46</v>
      </c>
      <c r="DC6" s="21" t="str">
        <f t="shared" si="11"/>
        <v>-</v>
      </c>
      <c r="DD6" s="21" t="str">
        <f t="shared" si="11"/>
        <v>-</v>
      </c>
      <c r="DE6" s="21">
        <f t="shared" si="11"/>
        <v>79.09</v>
      </c>
      <c r="DF6" s="21">
        <f t="shared" si="11"/>
        <v>78.900000000000006</v>
      </c>
      <c r="DG6" s="21">
        <f t="shared" si="11"/>
        <v>78.03</v>
      </c>
      <c r="DH6" s="20" t="str">
        <f>IF(DH7="","",IF(DH7="-","【-】","【"&amp;SUBSTITUTE(TEXT(DH7,"#,##0.00"),"-","△")&amp;"】"))</f>
        <v>【80.39】</v>
      </c>
      <c r="DI6" s="21" t="str">
        <f>IF(DI7="",NA(),DI7)</f>
        <v>-</v>
      </c>
      <c r="DJ6" s="21" t="str">
        <f t="shared" ref="DJ6:DR6" si="12">IF(DJ7="",NA(),DJ7)</f>
        <v>-</v>
      </c>
      <c r="DK6" s="21">
        <f t="shared" si="12"/>
        <v>3.82</v>
      </c>
      <c r="DL6" s="21">
        <f t="shared" si="12"/>
        <v>7.64</v>
      </c>
      <c r="DM6" s="21">
        <f t="shared" si="12"/>
        <v>11.08</v>
      </c>
      <c r="DN6" s="21" t="str">
        <f t="shared" si="12"/>
        <v>-</v>
      </c>
      <c r="DO6" s="21" t="str">
        <f t="shared" si="12"/>
        <v>-</v>
      </c>
      <c r="DP6" s="21">
        <f t="shared" si="12"/>
        <v>20.14</v>
      </c>
      <c r="DQ6" s="21">
        <f t="shared" si="12"/>
        <v>23.17</v>
      </c>
      <c r="DR6" s="21">
        <f t="shared" si="12"/>
        <v>25.29</v>
      </c>
      <c r="DS6" s="20" t="str">
        <f>IF(DS7="","",IF(DS7="-","【-】","【"&amp;SUBSTITUTE(TEXT(DS7,"#,##0.00"),"-","△")&amp;"】"))</f>
        <v>【29.81】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1">
        <f t="shared" si="14"/>
        <v>100</v>
      </c>
      <c r="EH6" s="20">
        <f t="shared" si="14"/>
        <v>0</v>
      </c>
      <c r="EI6" s="20">
        <f t="shared" si="14"/>
        <v>0</v>
      </c>
      <c r="EJ6" s="21" t="str">
        <f t="shared" si="14"/>
        <v>-</v>
      </c>
      <c r="EK6" s="21" t="str">
        <f t="shared" si="14"/>
        <v>-</v>
      </c>
      <c r="EL6" s="21">
        <f t="shared" si="14"/>
        <v>1.6</v>
      </c>
      <c r="EM6" s="21">
        <f t="shared" si="14"/>
        <v>0.01</v>
      </c>
      <c r="EN6" s="21">
        <f t="shared" si="14"/>
        <v>0.01</v>
      </c>
      <c r="EO6" s="20" t="str">
        <f>IF(EO7="","",IF(EO7="-","【-】","【"&amp;SUBSTITUTE(TEXT(EO7,"#,##0.00"),"-","△")&amp;"】"))</f>
        <v>【0.01】</v>
      </c>
    </row>
    <row r="7" spans="1:148" s="22" customFormat="1" x14ac:dyDescent="0.15">
      <c r="A7" s="14"/>
      <c r="B7" s="23">
        <v>2022</v>
      </c>
      <c r="C7" s="23">
        <v>462152</v>
      </c>
      <c r="D7" s="23">
        <v>46</v>
      </c>
      <c r="E7" s="23">
        <v>17</v>
      </c>
      <c r="F7" s="23">
        <v>6</v>
      </c>
      <c r="G7" s="23">
        <v>0</v>
      </c>
      <c r="H7" s="23" t="s">
        <v>96</v>
      </c>
      <c r="I7" s="23" t="s">
        <v>97</v>
      </c>
      <c r="J7" s="23" t="s">
        <v>98</v>
      </c>
      <c r="K7" s="23" t="s">
        <v>99</v>
      </c>
      <c r="L7" s="23" t="s">
        <v>100</v>
      </c>
      <c r="M7" s="23" t="s">
        <v>101</v>
      </c>
      <c r="N7" s="24" t="s">
        <v>102</v>
      </c>
      <c r="O7" s="24">
        <v>81.099999999999994</v>
      </c>
      <c r="P7" s="24">
        <v>0.92</v>
      </c>
      <c r="Q7" s="24">
        <v>102.38</v>
      </c>
      <c r="R7" s="24">
        <v>3130</v>
      </c>
      <c r="S7" s="24">
        <v>92248</v>
      </c>
      <c r="T7" s="24">
        <v>682.92</v>
      </c>
      <c r="U7" s="24">
        <v>135.08000000000001</v>
      </c>
      <c r="V7" s="24">
        <v>844</v>
      </c>
      <c r="W7" s="24">
        <v>0.8</v>
      </c>
      <c r="X7" s="24">
        <v>1055</v>
      </c>
      <c r="Y7" s="24" t="s">
        <v>102</v>
      </c>
      <c r="Z7" s="24" t="s">
        <v>102</v>
      </c>
      <c r="AA7" s="24">
        <v>112.8</v>
      </c>
      <c r="AB7" s="24">
        <v>104.22</v>
      </c>
      <c r="AC7" s="24">
        <v>110.34</v>
      </c>
      <c r="AD7" s="24" t="s">
        <v>102</v>
      </c>
      <c r="AE7" s="24" t="s">
        <v>102</v>
      </c>
      <c r="AF7" s="24">
        <v>101.18</v>
      </c>
      <c r="AG7" s="24">
        <v>99.89</v>
      </c>
      <c r="AH7" s="24">
        <v>104.12</v>
      </c>
      <c r="AI7" s="24">
        <v>101.46</v>
      </c>
      <c r="AJ7" s="24" t="s">
        <v>102</v>
      </c>
      <c r="AK7" s="24" t="s">
        <v>102</v>
      </c>
      <c r="AL7" s="24">
        <v>0</v>
      </c>
      <c r="AM7" s="24">
        <v>0</v>
      </c>
      <c r="AN7" s="24">
        <v>0</v>
      </c>
      <c r="AO7" s="24" t="s">
        <v>102</v>
      </c>
      <c r="AP7" s="24" t="s">
        <v>102</v>
      </c>
      <c r="AQ7" s="24">
        <v>140.63</v>
      </c>
      <c r="AR7" s="24">
        <v>163.84</v>
      </c>
      <c r="AS7" s="24">
        <v>176.46</v>
      </c>
      <c r="AT7" s="24">
        <v>104.91</v>
      </c>
      <c r="AU7" s="24" t="s">
        <v>102</v>
      </c>
      <c r="AV7" s="24" t="s">
        <v>102</v>
      </c>
      <c r="AW7" s="24">
        <v>46.71</v>
      </c>
      <c r="AX7" s="24">
        <v>58.07</v>
      </c>
      <c r="AY7" s="24">
        <v>92.41</v>
      </c>
      <c r="AZ7" s="24" t="s">
        <v>102</v>
      </c>
      <c r="BA7" s="24" t="s">
        <v>102</v>
      </c>
      <c r="BB7" s="24">
        <v>56.53</v>
      </c>
      <c r="BC7" s="24">
        <v>59.66</v>
      </c>
      <c r="BD7" s="24">
        <v>61.64</v>
      </c>
      <c r="BE7" s="24">
        <v>61.34</v>
      </c>
      <c r="BF7" s="24" t="s">
        <v>102</v>
      </c>
      <c r="BG7" s="24" t="s">
        <v>102</v>
      </c>
      <c r="BH7" s="24">
        <v>0</v>
      </c>
      <c r="BI7" s="24">
        <v>0</v>
      </c>
      <c r="BJ7" s="24">
        <v>0</v>
      </c>
      <c r="BK7" s="24" t="s">
        <v>102</v>
      </c>
      <c r="BL7" s="24" t="s">
        <v>102</v>
      </c>
      <c r="BM7" s="24">
        <v>1095.52</v>
      </c>
      <c r="BN7" s="24">
        <v>1056.55</v>
      </c>
      <c r="BO7" s="24">
        <v>1278.54</v>
      </c>
      <c r="BP7" s="24">
        <v>1078.44</v>
      </c>
      <c r="BQ7" s="24" t="s">
        <v>102</v>
      </c>
      <c r="BR7" s="24" t="s">
        <v>102</v>
      </c>
      <c r="BS7" s="24">
        <v>84.18</v>
      </c>
      <c r="BT7" s="24">
        <v>68.349999999999994</v>
      </c>
      <c r="BU7" s="24">
        <v>77.569999999999993</v>
      </c>
      <c r="BV7" s="24" t="s">
        <v>102</v>
      </c>
      <c r="BW7" s="24" t="s">
        <v>102</v>
      </c>
      <c r="BX7" s="24">
        <v>39.64</v>
      </c>
      <c r="BY7" s="24">
        <v>40</v>
      </c>
      <c r="BZ7" s="24">
        <v>38.74</v>
      </c>
      <c r="CA7" s="24">
        <v>41.91</v>
      </c>
      <c r="CB7" s="24" t="s">
        <v>102</v>
      </c>
      <c r="CC7" s="24" t="s">
        <v>102</v>
      </c>
      <c r="CD7" s="24">
        <v>211.06</v>
      </c>
      <c r="CE7" s="24">
        <v>256.86</v>
      </c>
      <c r="CF7" s="24">
        <v>234.28</v>
      </c>
      <c r="CG7" s="24" t="s">
        <v>102</v>
      </c>
      <c r="CH7" s="24" t="s">
        <v>102</v>
      </c>
      <c r="CI7" s="24">
        <v>449.72</v>
      </c>
      <c r="CJ7" s="24">
        <v>437.27</v>
      </c>
      <c r="CK7" s="24">
        <v>456.72</v>
      </c>
      <c r="CL7" s="24">
        <v>420.17</v>
      </c>
      <c r="CM7" s="24" t="s">
        <v>102</v>
      </c>
      <c r="CN7" s="24" t="s">
        <v>102</v>
      </c>
      <c r="CO7" s="24">
        <v>39.270000000000003</v>
      </c>
      <c r="CP7" s="24">
        <v>39.270000000000003</v>
      </c>
      <c r="CQ7" s="24">
        <v>39.270000000000003</v>
      </c>
      <c r="CR7" s="24" t="s">
        <v>102</v>
      </c>
      <c r="CS7" s="24" t="s">
        <v>102</v>
      </c>
      <c r="CT7" s="24">
        <v>30.19</v>
      </c>
      <c r="CU7" s="24">
        <v>28.77</v>
      </c>
      <c r="CV7" s="24">
        <v>26.22</v>
      </c>
      <c r="CW7" s="24">
        <v>29.92</v>
      </c>
      <c r="CX7" s="24" t="s">
        <v>102</v>
      </c>
      <c r="CY7" s="24" t="s">
        <v>102</v>
      </c>
      <c r="CZ7" s="24">
        <v>80.290000000000006</v>
      </c>
      <c r="DA7" s="24">
        <v>80.88</v>
      </c>
      <c r="DB7" s="24">
        <v>82.46</v>
      </c>
      <c r="DC7" s="24" t="s">
        <v>102</v>
      </c>
      <c r="DD7" s="24" t="s">
        <v>102</v>
      </c>
      <c r="DE7" s="24">
        <v>79.09</v>
      </c>
      <c r="DF7" s="24">
        <v>78.900000000000006</v>
      </c>
      <c r="DG7" s="24">
        <v>78.03</v>
      </c>
      <c r="DH7" s="24">
        <v>80.39</v>
      </c>
      <c r="DI7" s="24" t="s">
        <v>102</v>
      </c>
      <c r="DJ7" s="24" t="s">
        <v>102</v>
      </c>
      <c r="DK7" s="24">
        <v>3.82</v>
      </c>
      <c r="DL7" s="24">
        <v>7.64</v>
      </c>
      <c r="DM7" s="24">
        <v>11.08</v>
      </c>
      <c r="DN7" s="24" t="s">
        <v>102</v>
      </c>
      <c r="DO7" s="24" t="s">
        <v>102</v>
      </c>
      <c r="DP7" s="24">
        <v>20.14</v>
      </c>
      <c r="DQ7" s="24">
        <v>23.17</v>
      </c>
      <c r="DR7" s="24">
        <v>25.29</v>
      </c>
      <c r="DS7" s="24">
        <v>29.81</v>
      </c>
      <c r="DT7" s="24" t="s">
        <v>102</v>
      </c>
      <c r="DU7" s="24" t="s">
        <v>102</v>
      </c>
      <c r="DV7" s="24">
        <v>0</v>
      </c>
      <c r="DW7" s="24">
        <v>0</v>
      </c>
      <c r="DX7" s="24">
        <v>0</v>
      </c>
      <c r="DY7" s="24" t="s">
        <v>102</v>
      </c>
      <c r="DZ7" s="24" t="s">
        <v>102</v>
      </c>
      <c r="EA7" s="24">
        <v>0</v>
      </c>
      <c r="EB7" s="24">
        <v>0</v>
      </c>
      <c r="EC7" s="24">
        <v>0</v>
      </c>
      <c r="ED7" s="24">
        <v>0</v>
      </c>
      <c r="EE7" s="24" t="s">
        <v>102</v>
      </c>
      <c r="EF7" s="24" t="s">
        <v>102</v>
      </c>
      <c r="EG7" s="24">
        <v>100</v>
      </c>
      <c r="EH7" s="24">
        <v>0</v>
      </c>
      <c r="EI7" s="24">
        <v>0</v>
      </c>
      <c r="EJ7" s="24" t="s">
        <v>102</v>
      </c>
      <c r="EK7" s="24" t="s">
        <v>102</v>
      </c>
      <c r="EL7" s="24">
        <v>1.6</v>
      </c>
      <c r="EM7" s="24">
        <v>0.01</v>
      </c>
      <c r="EN7" s="24">
        <v>0.01</v>
      </c>
      <c r="EO7" s="24">
        <v>0.01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2023-12-12T01:05:54Z</dcterms:created>
  <dcterms:modified xsi:type="dcterms:W3CDTF">2024-02-21T04:52:32Z</dcterms:modified>
  <cp:category/>
</cp:coreProperties>
</file>