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4　市町村回答\09　薩摩川内市◎\03_薩摩川内市から\"/>
    </mc:Choice>
  </mc:AlternateContent>
  <workbookProtection workbookAlgorithmName="SHA-512" workbookHashValue="zPy7qwToORgL87WqNPDd6CmLE3s8Vc6nE30xL18JAUan14eT8iv+NMfaWjs/W578c+Ko8siBuM87mQYQRff0Pw==" workbookSaltValue="ra85+DgH9/Djq122zhmr5Q==" workbookSpinCount="100000" lockStructure="1"/>
  <bookViews>
    <workbookView xWindow="0" yWindow="0" windowWidth="28800" windowHeight="1246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U6" i="5"/>
  <c r="BB8" i="4" s="1"/>
  <c r="T6" i="5"/>
  <c r="S6" i="5"/>
  <c r="AL8" i="4" s="1"/>
  <c r="R6" i="5"/>
  <c r="AD10" i="4" s="1"/>
  <c r="Q6" i="5"/>
  <c r="P6" i="5"/>
  <c r="O6" i="5"/>
  <c r="N6" i="5"/>
  <c r="B10" i="4" s="1"/>
  <c r="M6" i="5"/>
  <c r="AD8" i="4" s="1"/>
  <c r="L6" i="5"/>
  <c r="K6" i="5"/>
  <c r="P8" i="4" s="1"/>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J85" i="4"/>
  <c r="I85" i="4"/>
  <c r="H85" i="4"/>
  <c r="G85" i="4"/>
  <c r="BB10" i="4"/>
  <c r="AT10" i="4"/>
  <c r="AL10" i="4"/>
  <c r="W10" i="4"/>
  <c r="P10" i="4"/>
  <c r="I10" i="4"/>
  <c r="AT8" i="4"/>
  <c r="W8" i="4"/>
  <c r="I8" i="4"/>
  <c r="B6" i="4"/>
</calcChain>
</file>

<file path=xl/sharedStrings.xml><?xml version="1.0" encoding="utf-8"?>
<sst xmlns="http://schemas.openxmlformats.org/spreadsheetml/2006/main" count="275" uniqueCount="116">
  <si>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</si>
  <si>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</si>
  <si>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</si>
  <si>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</si>
  <si>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</si>
  <si>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</si>
  <si>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</si>
  <si>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</si>
  <si>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</si>
  <si>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</si>
  <si>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</si>
  <si>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</si>
  <si>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</si>
  <si>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</si>
  <si>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</si>
  <si>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</si>
  <si>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</si>
  <si>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</si>
  <si>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</si>
  <si>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</si>
  <si>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</si>
  <si>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</si>
  <si>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</si>
  <si>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</si>
  <si>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</si>
  <si>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</si>
  <si>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</si>
  <si>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</si>
  <si>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</si>
  <si>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</si>
  <si>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</si>
  <si>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</si>
  <si>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</si>
  <si>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</si>
  <si>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</si>
  <si>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</si>
  <si>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</si>
  <si>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</si>
  <si>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</si>
  <si>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</si>
  <si>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</si>
  <si>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</si>
  <si>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</si>
  <si>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</si>
  <si>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</si>
  <si>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</si>
  <si>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</si>
  <si>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</si>
  <si>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</si>
  <si>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</si>
  <si>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</si>
  <si>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</si>
  <si>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</si>
  <si>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</si>
  <si>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</si>
  <si>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</si>
  <si>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</si>
  <si>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</si>
  <si>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</si>
  <si>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</si>
  <si>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</si>
  <si>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</si>
  <si>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</si>
  <si>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</si>
  <si>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</si>
  <si>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</si>
  <si>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</si>
  <si>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</si>
  <si>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</si>
  <si>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</si>
  <si>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</si>
  <si>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</si>
  <si>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</si>
  <si>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</si>
  <si>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</si>
  <si>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</si>
  <si>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</si>
  <si>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</si>
  <si>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</si>
  <si>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</si>
  <si>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</si>
  <si>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</si>
  <si>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</si>
  <si>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</si>
  <si>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</si>
  <si>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</si>
  <si>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</si>
  <si>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</si>
  <si>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</si>
  <si>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</si>
  <si>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</si>
  <si>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</si>
  <si>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</si>
  <si>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</si>
  <si>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</si>
  <si>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</si>
  <si>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薩摩川内市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</si>
  <si>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</si>
  <si>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</si>
  <si>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</si>
  <si>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</si>
  <si>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</si>
  <si>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</si>
  <si>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</si>
  <si>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</si>
  <si>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</si>
  <si>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</si>
  <si>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</si>
  <si>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</si>
  <si>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</si>
  <si>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</si>
  <si>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</si>
  <si>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</si>
  <si>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５つの処理区のうち、一番古い施設が平成４年度から供用開始しており、施設等の更新や統廃合を行っている。
　今後、接続推進や使用水量の増加に取り組み、施設の利用率や水洗化率を全国平均や類似団体と同じレベルまで引き上げる必要がある。
 公営企業会計に移行し、経営状況についてより明確に把握出来るようになったことから、使用料の収納率向上及び経費削減に取り組み、一般会計からの財政支援の抑制に努めるとともに、長寿命化計画に基づき施設・設備及び管渠の計画的な更新及び整備を行い、計画的な事業運営と安定経営に取り組んでいく。</t>
    <phoneticPr fontId="4"/>
  </si>
  <si>
    <t xml:space="preserve"> ①有形固定資産減価償却率は、前年度より3.62ポイント増となった。全国平均や類似団体平均を下回っているが、令和2年度から公営企業会計に移行した際、固定資産評価額を経過年数分減じて評価し直したうえで減価償却をしたことが要因である。
 ②管渠老朽化率は、法定耐用年数を経過した管渠はないため、該当なし。
 機能強化事業で平成２８年度より施設の機器の取替工事を実施している。
今後も老朽化対策として管渠や施設等の長寿命化を行っていく。</t>
    <phoneticPr fontId="4"/>
  </si>
  <si>
    <r>
      <t xml:space="preserve"> ①経常収支比率は、前年度より2.02ポイント増となった。全国平均や類似団体平均を上回っているが、使用料収入が少ないため一般会計からの補助金に依存し、経常利益を確保している。
 ②累積欠損金はない。
 ③流動比率は、100%を下回っているが、前年度より20.29ポイント増となった。全国平均や類似団体平均より上回っている。
 ④企業債残高対事業規模比率は、平成4年度より供用開始をしたが一般会計から繰入金を入れることにより、全国平均や類似団体平均と比較して大きく下回っている。
 ⑤経費回収率は、前年度より8.02ポイント減となった。全国平均や類似団体平均より上回っている。使用料収入で汚水処理費を賄えておらず一般会計補助金に依存している状況である。
 ⑥汚水処理原価は、前年度より17.7円増となった。全国平均や類似団体平均を下回っている。引き続き維持管理費の節減を図っていきたい。
 ⑦施設利用率は、前年度と同じ46.83%であった。全国平均や類似団体平均と比較して約6ポイント下回っており、利用率が低い状況である。
 ⑧水洗化率は、前年度より0.08ポイント増となった。農村部の人口減及び少子高齢化により、全国平均と比較して</t>
    </r>
    <r>
      <rPr>
        <sz val="11"/>
        <rFont val="ＭＳ ゴシック"/>
        <family val="3"/>
        <charset val="128"/>
      </rPr>
      <t>7</t>
    </r>
    <r>
      <rPr>
        <sz val="11"/>
        <color theme="1"/>
        <rFont val="ＭＳ ゴシック"/>
        <family val="3"/>
        <charset val="128"/>
      </rPr>
      <t>ポイント下回っており、類似団体平均と比較して</t>
    </r>
    <r>
      <rPr>
        <sz val="11"/>
        <rFont val="ＭＳ ゴシック"/>
        <family val="3"/>
        <charset val="128"/>
      </rPr>
      <t>10</t>
    </r>
    <r>
      <rPr>
        <sz val="11"/>
        <color theme="1"/>
        <rFont val="ＭＳ ゴシック"/>
        <family val="3"/>
        <charset val="128"/>
      </rPr>
      <t>ポイント下回っている。今後も更なる接続推進に努めて水洗化率を上げていく必要がある。</t>
    </r>
    <rPh sb="23" eb="24">
      <t>ゾウ</t>
    </rPh>
    <rPh sb="41" eb="43">
      <t>ウワマワ</t>
    </rPh>
    <rPh sb="261" eb="262">
      <t>ゲン</t>
    </rPh>
    <rPh sb="346" eb="347">
      <t>ゾウ</t>
    </rPh>
    <rPh sb="441" eb="442">
      <t>シタ</t>
    </rPh>
    <rPh sb="482" eb="483">
      <t>ゾウ</t>
    </rPh>
    <rPh sb="520" eb="521">
      <t>シタ</t>
    </rPh>
    <rPh sb="544" eb="545">
      <t>シタ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</si>
</sst>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100</c:v>
                </c:pt>
                <c:pt idx="3" formatCode="#,##0.00;&quot;△&quot;#,##0.00">
                  <c:v>0</c:v>
                </c:pt>
                <c:pt idx="4" formatCode="#,##0.00;&quot;△&quot;#,##0.00">
                  <c:v>0</c:v>
                </c:pt>
              </c:numCache>
            </c:numRef>
          </c:val>
          <c:extLst>
            <c:ext xmlns:c16="http://schemas.microsoft.com/office/drawing/2014/chart" uri="{C3380CC4-5D6E-409C-BE32-E72D297353CC}">
              <c16:uniqueId val="{00000000-0C35-4011-8DBA-82510FCF865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0.25</c:v>
                </c:pt>
                <c:pt idx="3">
                  <c:v>0.05</c:v>
                </c:pt>
                <c:pt idx="4">
                  <c:v>0.01</c:v>
                </c:pt>
              </c:numCache>
            </c:numRef>
          </c:val>
          <c:smooth val="0"/>
          <c:extLst>
            <c:ext xmlns:c16="http://schemas.microsoft.com/office/drawing/2014/chart" uri="{C3380CC4-5D6E-409C-BE32-E72D297353CC}">
              <c16:uniqueId val="{00000001-0C35-4011-8DBA-82510FCF865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46.83</c:v>
                </c:pt>
                <c:pt idx="3">
                  <c:v>46.83</c:v>
                </c:pt>
                <c:pt idx="4">
                  <c:v>46.83</c:v>
                </c:pt>
              </c:numCache>
            </c:numRef>
          </c:val>
          <c:extLst>
            <c:ext xmlns:c16="http://schemas.microsoft.com/office/drawing/2014/chart" uri="{C3380CC4-5D6E-409C-BE32-E72D297353CC}">
              <c16:uniqueId val="{00000000-AABD-48BE-BED0-F963629C07B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54.83</c:v>
                </c:pt>
                <c:pt idx="3">
                  <c:v>66.53</c:v>
                </c:pt>
                <c:pt idx="4">
                  <c:v>52.9</c:v>
                </c:pt>
              </c:numCache>
            </c:numRef>
          </c:val>
          <c:smooth val="0"/>
          <c:extLst>
            <c:ext xmlns:c16="http://schemas.microsoft.com/office/drawing/2014/chart" uri="{C3380CC4-5D6E-409C-BE32-E72D297353CC}">
              <c16:uniqueId val="{00000001-AABD-48BE-BED0-F963629C07B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79.540000000000006</c:v>
                </c:pt>
                <c:pt idx="3">
                  <c:v>80.22</c:v>
                </c:pt>
                <c:pt idx="4">
                  <c:v>80.3</c:v>
                </c:pt>
              </c:numCache>
            </c:numRef>
          </c:val>
          <c:extLst>
            <c:ext xmlns:c16="http://schemas.microsoft.com/office/drawing/2014/chart" uri="{C3380CC4-5D6E-409C-BE32-E72D297353CC}">
              <c16:uniqueId val="{00000000-EC90-4246-BE0D-82EB5BE52E2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84.7</c:v>
                </c:pt>
                <c:pt idx="3">
                  <c:v>84.67</c:v>
                </c:pt>
                <c:pt idx="4">
                  <c:v>90.3</c:v>
                </c:pt>
              </c:numCache>
            </c:numRef>
          </c:val>
          <c:smooth val="0"/>
          <c:extLst>
            <c:ext xmlns:c16="http://schemas.microsoft.com/office/drawing/2014/chart" uri="{C3380CC4-5D6E-409C-BE32-E72D297353CC}">
              <c16:uniqueId val="{00000001-EC90-4246-BE0D-82EB5BE52E2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105</c:v>
                </c:pt>
                <c:pt idx="3">
                  <c:v>103.74</c:v>
                </c:pt>
                <c:pt idx="4">
                  <c:v>105.76</c:v>
                </c:pt>
              </c:numCache>
            </c:numRef>
          </c:val>
          <c:extLst>
            <c:ext xmlns:c16="http://schemas.microsoft.com/office/drawing/2014/chart" uri="{C3380CC4-5D6E-409C-BE32-E72D297353CC}">
              <c16:uniqueId val="{00000000-A83B-4A26-8662-616BAB0100A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106.37</c:v>
                </c:pt>
                <c:pt idx="3">
                  <c:v>106.07</c:v>
                </c:pt>
                <c:pt idx="4">
                  <c:v>101.91</c:v>
                </c:pt>
              </c:numCache>
            </c:numRef>
          </c:val>
          <c:smooth val="0"/>
          <c:extLst>
            <c:ext xmlns:c16="http://schemas.microsoft.com/office/drawing/2014/chart" uri="{C3380CC4-5D6E-409C-BE32-E72D297353CC}">
              <c16:uniqueId val="{00000001-A83B-4A26-8662-616BAB0100A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3.89</c:v>
                </c:pt>
                <c:pt idx="3">
                  <c:v>7.67</c:v>
                </c:pt>
                <c:pt idx="4">
                  <c:v>11.29</c:v>
                </c:pt>
              </c:numCache>
            </c:numRef>
          </c:val>
          <c:extLst>
            <c:ext xmlns:c16="http://schemas.microsoft.com/office/drawing/2014/chart" uri="{C3380CC4-5D6E-409C-BE32-E72D297353CC}">
              <c16:uniqueId val="{00000000-176E-468C-ACF4-03547C22A3F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20.34</c:v>
                </c:pt>
                <c:pt idx="3">
                  <c:v>21.85</c:v>
                </c:pt>
                <c:pt idx="4">
                  <c:v>28.79</c:v>
                </c:pt>
              </c:numCache>
            </c:numRef>
          </c:val>
          <c:smooth val="0"/>
          <c:extLst>
            <c:ext xmlns:c16="http://schemas.microsoft.com/office/drawing/2014/chart" uri="{C3380CC4-5D6E-409C-BE32-E72D297353CC}">
              <c16:uniqueId val="{00000001-176E-468C-ACF4-03547C22A3F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6EDC-4CC3-8BD4-EA4A4567425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6EDC-4CC3-8BD4-EA4A4567425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D03-4AAF-A299-C63CEE17923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139.02000000000001</c:v>
                </c:pt>
                <c:pt idx="3">
                  <c:v>132.04</c:v>
                </c:pt>
                <c:pt idx="4">
                  <c:v>124.8</c:v>
                </c:pt>
              </c:numCache>
            </c:numRef>
          </c:val>
          <c:smooth val="0"/>
          <c:extLst>
            <c:ext xmlns:c16="http://schemas.microsoft.com/office/drawing/2014/chart" uri="{C3380CC4-5D6E-409C-BE32-E72D297353CC}">
              <c16:uniqueId val="{00000001-BD03-4AAF-A299-C63CEE17923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37.340000000000003</c:v>
                </c:pt>
                <c:pt idx="3">
                  <c:v>47.75</c:v>
                </c:pt>
                <c:pt idx="4">
                  <c:v>68.040000000000006</c:v>
                </c:pt>
              </c:numCache>
            </c:numRef>
          </c:val>
          <c:extLst>
            <c:ext xmlns:c16="http://schemas.microsoft.com/office/drawing/2014/chart" uri="{C3380CC4-5D6E-409C-BE32-E72D297353CC}">
              <c16:uniqueId val="{00000000-49F6-44BF-82D6-ED3F8F8F3E4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29.13</c:v>
                </c:pt>
                <c:pt idx="3">
                  <c:v>35.69</c:v>
                </c:pt>
                <c:pt idx="4">
                  <c:v>35.42</c:v>
                </c:pt>
              </c:numCache>
            </c:numRef>
          </c:val>
          <c:smooth val="0"/>
          <c:extLst>
            <c:ext xmlns:c16="http://schemas.microsoft.com/office/drawing/2014/chart" uri="{C3380CC4-5D6E-409C-BE32-E72D297353CC}">
              <c16:uniqueId val="{00000001-49F6-44BF-82D6-ED3F8F8F3E4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ED3-47DF-88C8-9509E12EDC3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867.83</c:v>
                </c:pt>
                <c:pt idx="3">
                  <c:v>791.76</c:v>
                </c:pt>
                <c:pt idx="4">
                  <c:v>718.49</c:v>
                </c:pt>
              </c:numCache>
            </c:numRef>
          </c:val>
          <c:smooth val="0"/>
          <c:extLst>
            <c:ext xmlns:c16="http://schemas.microsoft.com/office/drawing/2014/chart" uri="{C3380CC4-5D6E-409C-BE32-E72D297353CC}">
              <c16:uniqueId val="{00000001-DED3-47DF-88C8-9509E12EDC3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95.25</c:v>
                </c:pt>
                <c:pt idx="3">
                  <c:v>96.46</c:v>
                </c:pt>
                <c:pt idx="4">
                  <c:v>88.44</c:v>
                </c:pt>
              </c:numCache>
            </c:numRef>
          </c:val>
          <c:extLst>
            <c:ext xmlns:c16="http://schemas.microsoft.com/office/drawing/2014/chart" uri="{C3380CC4-5D6E-409C-BE32-E72D297353CC}">
              <c16:uniqueId val="{00000000-E403-410B-BB2A-14825D10A01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57.08</c:v>
                </c:pt>
                <c:pt idx="3">
                  <c:v>56.26</c:v>
                </c:pt>
                <c:pt idx="4">
                  <c:v>61.82</c:v>
                </c:pt>
              </c:numCache>
            </c:numRef>
          </c:val>
          <c:smooth val="0"/>
          <c:extLst>
            <c:ext xmlns:c16="http://schemas.microsoft.com/office/drawing/2014/chart" uri="{C3380CC4-5D6E-409C-BE32-E72D297353CC}">
              <c16:uniqueId val="{00000001-E403-410B-BB2A-14825D10A01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171.36</c:v>
                </c:pt>
                <c:pt idx="3">
                  <c:v>171.22</c:v>
                </c:pt>
                <c:pt idx="4">
                  <c:v>188.92</c:v>
                </c:pt>
              </c:numCache>
            </c:numRef>
          </c:val>
          <c:extLst>
            <c:ext xmlns:c16="http://schemas.microsoft.com/office/drawing/2014/chart" uri="{C3380CC4-5D6E-409C-BE32-E72D297353CC}">
              <c16:uniqueId val="{00000000-4DC6-461E-8441-CD2AB739AD8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274.99</c:v>
                </c:pt>
                <c:pt idx="3">
                  <c:v>282.08999999999997</c:v>
                </c:pt>
                <c:pt idx="4">
                  <c:v>246.9</c:v>
                </c:pt>
              </c:numCache>
            </c:numRef>
          </c:val>
          <c:smooth val="0"/>
          <c:extLst>
            <c:ext xmlns:c16="http://schemas.microsoft.com/office/drawing/2014/chart" uri="{C3380CC4-5D6E-409C-BE32-E72D297353CC}">
              <c16:uniqueId val="{00000001-4DC6-461E-8441-CD2AB739AD8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鹿児島県　薩摩川内市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F1</v>
      </c>
      <c r="X8" s="40"/>
      <c r="Y8" s="40"/>
      <c r="Z8" s="40"/>
      <c r="AA8" s="40"/>
      <c r="AB8" s="40"/>
      <c r="AC8" s="40"/>
      <c r="AD8" s="41" t="str">
        <f>データ!$M$6</f>
        <v>非設置</v>
      </c>
      <c r="AE8" s="41"/>
      <c r="AF8" s="41"/>
      <c r="AG8" s="41"/>
      <c r="AH8" s="41"/>
      <c r="AI8" s="41"/>
      <c r="AJ8" s="41"/>
      <c r="AK8" s="3"/>
      <c r="AL8" s="42">
        <f>データ!S6</f>
        <v>92248</v>
      </c>
      <c r="AM8" s="42"/>
      <c r="AN8" s="42"/>
      <c r="AO8" s="42"/>
      <c r="AP8" s="42"/>
      <c r="AQ8" s="42"/>
      <c r="AR8" s="42"/>
      <c r="AS8" s="42"/>
      <c r="AT8" s="35">
        <f>データ!T6</f>
        <v>682.92</v>
      </c>
      <c r="AU8" s="35"/>
      <c r="AV8" s="35"/>
      <c r="AW8" s="35"/>
      <c r="AX8" s="35"/>
      <c r="AY8" s="35"/>
      <c r="AZ8" s="35"/>
      <c r="BA8" s="35"/>
      <c r="BB8" s="35">
        <f>データ!U6</f>
        <v>135.08000000000001</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77.34</v>
      </c>
      <c r="J10" s="35"/>
      <c r="K10" s="35"/>
      <c r="L10" s="35"/>
      <c r="M10" s="35"/>
      <c r="N10" s="35"/>
      <c r="O10" s="35"/>
      <c r="P10" s="35">
        <f>データ!P6</f>
        <v>3.09</v>
      </c>
      <c r="Q10" s="35"/>
      <c r="R10" s="35"/>
      <c r="S10" s="35"/>
      <c r="T10" s="35"/>
      <c r="U10" s="35"/>
      <c r="V10" s="35"/>
      <c r="W10" s="35">
        <f>データ!Q6</f>
        <v>80.69</v>
      </c>
      <c r="X10" s="35"/>
      <c r="Y10" s="35"/>
      <c r="Z10" s="35"/>
      <c r="AA10" s="35"/>
      <c r="AB10" s="35"/>
      <c r="AC10" s="35"/>
      <c r="AD10" s="42">
        <f>データ!R6</f>
        <v>3130</v>
      </c>
      <c r="AE10" s="42"/>
      <c r="AF10" s="42"/>
      <c r="AG10" s="42"/>
      <c r="AH10" s="42"/>
      <c r="AI10" s="42"/>
      <c r="AJ10" s="42"/>
      <c r="AK10" s="2"/>
      <c r="AL10" s="42">
        <f>データ!V6</f>
        <v>2837</v>
      </c>
      <c r="AM10" s="42"/>
      <c r="AN10" s="42"/>
      <c r="AO10" s="42"/>
      <c r="AP10" s="42"/>
      <c r="AQ10" s="42"/>
      <c r="AR10" s="42"/>
      <c r="AS10" s="42"/>
      <c r="AT10" s="35">
        <f>データ!W6</f>
        <v>3.64</v>
      </c>
      <c r="AU10" s="35"/>
      <c r="AV10" s="35"/>
      <c r="AW10" s="35"/>
      <c r="AX10" s="35"/>
      <c r="AY10" s="35"/>
      <c r="AZ10" s="35"/>
      <c r="BA10" s="35"/>
      <c r="BB10" s="35">
        <f>データ!X6</f>
        <v>779.4</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115</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114</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113</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7BcNg8wuB9D501+Kq/kchfkESoYXwOL9I3YQVR79JUvCLCrlEqkDe99kPMaJVGD5So0cYnaDznCh3ODBnyEIBw==" saltValue="nuUmgFaqVhn2456HhefD6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462152</v>
      </c>
      <c r="D6" s="19">
        <f t="shared" si="3"/>
        <v>46</v>
      </c>
      <c r="E6" s="19">
        <f t="shared" si="3"/>
        <v>17</v>
      </c>
      <c r="F6" s="19">
        <f t="shared" si="3"/>
        <v>5</v>
      </c>
      <c r="G6" s="19">
        <f t="shared" si="3"/>
        <v>0</v>
      </c>
      <c r="H6" s="19" t="str">
        <f t="shared" si="3"/>
        <v>鹿児島県　薩摩川内市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77.34</v>
      </c>
      <c r="P6" s="20">
        <f t="shared" si="3"/>
        <v>3.09</v>
      </c>
      <c r="Q6" s="20">
        <f t="shared" si="3"/>
        <v>80.69</v>
      </c>
      <c r="R6" s="20">
        <f t="shared" si="3"/>
        <v>3130</v>
      </c>
      <c r="S6" s="20">
        <f t="shared" si="3"/>
        <v>92248</v>
      </c>
      <c r="T6" s="20">
        <f t="shared" si="3"/>
        <v>682.92</v>
      </c>
      <c r="U6" s="20">
        <f t="shared" si="3"/>
        <v>135.08000000000001</v>
      </c>
      <c r="V6" s="20">
        <f t="shared" si="3"/>
        <v>2837</v>
      </c>
      <c r="W6" s="20">
        <f t="shared" si="3"/>
        <v>3.64</v>
      </c>
      <c r="X6" s="20">
        <f t="shared" si="3"/>
        <v>779.4</v>
      </c>
      <c r="Y6" s="21" t="str">
        <f>IF(Y7="",NA(),Y7)</f>
        <v>-</v>
      </c>
      <c r="Z6" s="21" t="str">
        <f t="shared" ref="Z6:AH6" si="4">IF(Z7="",NA(),Z7)</f>
        <v>-</v>
      </c>
      <c r="AA6" s="21">
        <f t="shared" si="4"/>
        <v>105</v>
      </c>
      <c r="AB6" s="21">
        <f t="shared" si="4"/>
        <v>103.74</v>
      </c>
      <c r="AC6" s="21">
        <f t="shared" si="4"/>
        <v>105.76</v>
      </c>
      <c r="AD6" s="21" t="str">
        <f t="shared" si="4"/>
        <v>-</v>
      </c>
      <c r="AE6" s="21" t="str">
        <f t="shared" si="4"/>
        <v>-</v>
      </c>
      <c r="AF6" s="21">
        <f t="shared" si="4"/>
        <v>106.37</v>
      </c>
      <c r="AG6" s="21">
        <f t="shared" si="4"/>
        <v>106.07</v>
      </c>
      <c r="AH6" s="21">
        <f t="shared" si="4"/>
        <v>101.91</v>
      </c>
      <c r="AI6" s="20" t="str">
        <f>IF(AI7="","",IF(AI7="-","【-】","【"&amp;SUBSTITUTE(TEXT(AI7,"#,##0.00"),"-","△")&amp;"】"))</f>
        <v>【103.61】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139.02000000000001</v>
      </c>
      <c r="AR6" s="21">
        <f t="shared" si="5"/>
        <v>132.04</v>
      </c>
      <c r="AS6" s="21">
        <f t="shared" si="5"/>
        <v>124.8</v>
      </c>
      <c r="AT6" s="20" t="str">
        <f>IF(AT7="","",IF(AT7="-","【-】","【"&amp;SUBSTITUTE(TEXT(AT7,"#,##0.00"),"-","△")&amp;"】"))</f>
        <v>【133.62】</v>
      </c>
      <c r="AU6" s="21" t="str">
        <f>IF(AU7="",NA(),AU7)</f>
        <v>-</v>
      </c>
      <c r="AV6" s="21" t="str">
        <f t="shared" ref="AV6:BD6" si="6">IF(AV7="",NA(),AV7)</f>
        <v>-</v>
      </c>
      <c r="AW6" s="21">
        <f t="shared" si="6"/>
        <v>37.340000000000003</v>
      </c>
      <c r="AX6" s="21">
        <f t="shared" si="6"/>
        <v>47.75</v>
      </c>
      <c r="AY6" s="21">
        <f t="shared" si="6"/>
        <v>68.040000000000006</v>
      </c>
      <c r="AZ6" s="21" t="str">
        <f t="shared" si="6"/>
        <v>-</v>
      </c>
      <c r="BA6" s="21" t="str">
        <f t="shared" si="6"/>
        <v>-</v>
      </c>
      <c r="BB6" s="21">
        <f t="shared" si="6"/>
        <v>29.13</v>
      </c>
      <c r="BC6" s="21">
        <f t="shared" si="6"/>
        <v>35.69</v>
      </c>
      <c r="BD6" s="21">
        <f t="shared" si="6"/>
        <v>35.42</v>
      </c>
      <c r="BE6" s="20" t="str">
        <f>IF(BE7="","",IF(BE7="-","【-】","【"&amp;SUBSTITUTE(TEXT(BE7,"#,##0.00"),"-","△")&amp;"】"))</f>
        <v>【36.94】</v>
      </c>
      <c r="BF6" s="21" t="str">
        <f>IF(BF7="",NA(),BF7)</f>
        <v>-</v>
      </c>
      <c r="BG6" s="21" t="str">
        <f t="shared" ref="BG6:BO6" si="7">IF(BG7="",NA(),BG7)</f>
        <v>-</v>
      </c>
      <c r="BH6" s="20">
        <f t="shared" si="7"/>
        <v>0</v>
      </c>
      <c r="BI6" s="20">
        <f t="shared" si="7"/>
        <v>0</v>
      </c>
      <c r="BJ6" s="20">
        <f t="shared" si="7"/>
        <v>0</v>
      </c>
      <c r="BK6" s="21" t="str">
        <f t="shared" si="7"/>
        <v>-</v>
      </c>
      <c r="BL6" s="21" t="str">
        <f t="shared" si="7"/>
        <v>-</v>
      </c>
      <c r="BM6" s="21">
        <f t="shared" si="7"/>
        <v>867.83</v>
      </c>
      <c r="BN6" s="21">
        <f t="shared" si="7"/>
        <v>791.76</v>
      </c>
      <c r="BO6" s="21">
        <f t="shared" si="7"/>
        <v>718.49</v>
      </c>
      <c r="BP6" s="20" t="str">
        <f>IF(BP7="","",IF(BP7="-","【-】","【"&amp;SUBSTITUTE(TEXT(BP7,"#,##0.00"),"-","△")&amp;"】"))</f>
        <v>【809.19】</v>
      </c>
      <c r="BQ6" s="21" t="str">
        <f>IF(BQ7="",NA(),BQ7)</f>
        <v>-</v>
      </c>
      <c r="BR6" s="21" t="str">
        <f t="shared" ref="BR6:BZ6" si="8">IF(BR7="",NA(),BR7)</f>
        <v>-</v>
      </c>
      <c r="BS6" s="21">
        <f t="shared" si="8"/>
        <v>95.25</v>
      </c>
      <c r="BT6" s="21">
        <f t="shared" si="8"/>
        <v>96.46</v>
      </c>
      <c r="BU6" s="21">
        <f t="shared" si="8"/>
        <v>88.44</v>
      </c>
      <c r="BV6" s="21" t="str">
        <f t="shared" si="8"/>
        <v>-</v>
      </c>
      <c r="BW6" s="21" t="str">
        <f t="shared" si="8"/>
        <v>-</v>
      </c>
      <c r="BX6" s="21">
        <f t="shared" si="8"/>
        <v>57.08</v>
      </c>
      <c r="BY6" s="21">
        <f t="shared" si="8"/>
        <v>56.26</v>
      </c>
      <c r="BZ6" s="21">
        <f t="shared" si="8"/>
        <v>61.82</v>
      </c>
      <c r="CA6" s="20" t="str">
        <f>IF(CA7="","",IF(CA7="-","【-】","【"&amp;SUBSTITUTE(TEXT(CA7,"#,##0.00"),"-","△")&amp;"】"))</f>
        <v>【57.02】</v>
      </c>
      <c r="CB6" s="21" t="str">
        <f>IF(CB7="",NA(),CB7)</f>
        <v>-</v>
      </c>
      <c r="CC6" s="21" t="str">
        <f t="shared" ref="CC6:CK6" si="9">IF(CC7="",NA(),CC7)</f>
        <v>-</v>
      </c>
      <c r="CD6" s="21">
        <f t="shared" si="9"/>
        <v>171.36</v>
      </c>
      <c r="CE6" s="21">
        <f t="shared" si="9"/>
        <v>171.22</v>
      </c>
      <c r="CF6" s="21">
        <f t="shared" si="9"/>
        <v>188.92</v>
      </c>
      <c r="CG6" s="21" t="str">
        <f t="shared" si="9"/>
        <v>-</v>
      </c>
      <c r="CH6" s="21" t="str">
        <f t="shared" si="9"/>
        <v>-</v>
      </c>
      <c r="CI6" s="21">
        <f t="shared" si="9"/>
        <v>274.99</v>
      </c>
      <c r="CJ6" s="21">
        <f t="shared" si="9"/>
        <v>282.08999999999997</v>
      </c>
      <c r="CK6" s="21">
        <f t="shared" si="9"/>
        <v>246.9</v>
      </c>
      <c r="CL6" s="20" t="str">
        <f>IF(CL7="","",IF(CL7="-","【-】","【"&amp;SUBSTITUTE(TEXT(CL7,"#,##0.00"),"-","△")&amp;"】"))</f>
        <v>【273.68】</v>
      </c>
      <c r="CM6" s="21" t="str">
        <f>IF(CM7="",NA(),CM7)</f>
        <v>-</v>
      </c>
      <c r="CN6" s="21" t="str">
        <f t="shared" ref="CN6:CV6" si="10">IF(CN7="",NA(),CN7)</f>
        <v>-</v>
      </c>
      <c r="CO6" s="21">
        <f t="shared" si="10"/>
        <v>46.83</v>
      </c>
      <c r="CP6" s="21">
        <f t="shared" si="10"/>
        <v>46.83</v>
      </c>
      <c r="CQ6" s="21">
        <f t="shared" si="10"/>
        <v>46.83</v>
      </c>
      <c r="CR6" s="21" t="str">
        <f t="shared" si="10"/>
        <v>-</v>
      </c>
      <c r="CS6" s="21" t="str">
        <f t="shared" si="10"/>
        <v>-</v>
      </c>
      <c r="CT6" s="21">
        <f t="shared" si="10"/>
        <v>54.83</v>
      </c>
      <c r="CU6" s="21">
        <f t="shared" si="10"/>
        <v>66.53</v>
      </c>
      <c r="CV6" s="21">
        <f t="shared" si="10"/>
        <v>52.9</v>
      </c>
      <c r="CW6" s="20" t="str">
        <f>IF(CW7="","",IF(CW7="-","【-】","【"&amp;SUBSTITUTE(TEXT(CW7,"#,##0.00"),"-","△")&amp;"】"))</f>
        <v>【52.55】</v>
      </c>
      <c r="CX6" s="21" t="str">
        <f>IF(CX7="",NA(),CX7)</f>
        <v>-</v>
      </c>
      <c r="CY6" s="21" t="str">
        <f t="shared" ref="CY6:DG6" si="11">IF(CY7="",NA(),CY7)</f>
        <v>-</v>
      </c>
      <c r="CZ6" s="21">
        <f t="shared" si="11"/>
        <v>79.540000000000006</v>
      </c>
      <c r="DA6" s="21">
        <f t="shared" si="11"/>
        <v>80.22</v>
      </c>
      <c r="DB6" s="21">
        <f t="shared" si="11"/>
        <v>80.3</v>
      </c>
      <c r="DC6" s="21" t="str">
        <f t="shared" si="11"/>
        <v>-</v>
      </c>
      <c r="DD6" s="21" t="str">
        <f t="shared" si="11"/>
        <v>-</v>
      </c>
      <c r="DE6" s="21">
        <f t="shared" si="11"/>
        <v>84.7</v>
      </c>
      <c r="DF6" s="21">
        <f t="shared" si="11"/>
        <v>84.67</v>
      </c>
      <c r="DG6" s="21">
        <f t="shared" si="11"/>
        <v>90.3</v>
      </c>
      <c r="DH6" s="20" t="str">
        <f>IF(DH7="","",IF(DH7="-","【-】","【"&amp;SUBSTITUTE(TEXT(DH7,"#,##0.00"),"-","△")&amp;"】"))</f>
        <v>【87.30】</v>
      </c>
      <c r="DI6" s="21" t="str">
        <f>IF(DI7="",NA(),DI7)</f>
        <v>-</v>
      </c>
      <c r="DJ6" s="21" t="str">
        <f t="shared" ref="DJ6:DR6" si="12">IF(DJ7="",NA(),DJ7)</f>
        <v>-</v>
      </c>
      <c r="DK6" s="21">
        <f t="shared" si="12"/>
        <v>3.89</v>
      </c>
      <c r="DL6" s="21">
        <f t="shared" si="12"/>
        <v>7.67</v>
      </c>
      <c r="DM6" s="21">
        <f t="shared" si="12"/>
        <v>11.29</v>
      </c>
      <c r="DN6" s="21" t="str">
        <f t="shared" si="12"/>
        <v>-</v>
      </c>
      <c r="DO6" s="21" t="str">
        <f t="shared" si="12"/>
        <v>-</v>
      </c>
      <c r="DP6" s="21">
        <f t="shared" si="12"/>
        <v>20.34</v>
      </c>
      <c r="DQ6" s="21">
        <f t="shared" si="12"/>
        <v>21.85</v>
      </c>
      <c r="DR6" s="21">
        <f t="shared" si="12"/>
        <v>28.79</v>
      </c>
      <c r="DS6" s="20" t="str">
        <f>IF(DS7="","",IF(DS7="-","【-】","【"&amp;SUBSTITUTE(TEXT(DS7,"#,##0.00"),"-","△")&amp;"】"))</f>
        <v>【27.11】</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0">
        <f t="shared" si="13"/>
        <v>0</v>
      </c>
      <c r="ED6" s="20" t="str">
        <f>IF(ED7="","",IF(ED7="-","【-】","【"&amp;SUBSTITUTE(TEXT(ED7,"#,##0.00"),"-","△")&amp;"】"))</f>
        <v>【0.00】</v>
      </c>
      <c r="EE6" s="21" t="str">
        <f>IF(EE7="",NA(),EE7)</f>
        <v>-</v>
      </c>
      <c r="EF6" s="21" t="str">
        <f t="shared" ref="EF6:EN6" si="14">IF(EF7="",NA(),EF7)</f>
        <v>-</v>
      </c>
      <c r="EG6" s="21">
        <f t="shared" si="14"/>
        <v>100</v>
      </c>
      <c r="EH6" s="20">
        <f t="shared" si="14"/>
        <v>0</v>
      </c>
      <c r="EI6" s="20">
        <f t="shared" si="14"/>
        <v>0</v>
      </c>
      <c r="EJ6" s="21" t="str">
        <f t="shared" si="14"/>
        <v>-</v>
      </c>
      <c r="EK6" s="21" t="str">
        <f t="shared" si="14"/>
        <v>-</v>
      </c>
      <c r="EL6" s="21">
        <f t="shared" si="14"/>
        <v>0.25</v>
      </c>
      <c r="EM6" s="21">
        <f t="shared" si="14"/>
        <v>0.05</v>
      </c>
      <c r="EN6" s="21">
        <f t="shared" si="14"/>
        <v>0.01</v>
      </c>
      <c r="EO6" s="20" t="str">
        <f>IF(EO7="","",IF(EO7="-","【-】","【"&amp;SUBSTITUTE(TEXT(EO7,"#,##0.00"),"-","△")&amp;"】"))</f>
        <v>【0.02】</v>
      </c>
    </row>
    <row r="7" spans="1:148" s="22" customFormat="1" x14ac:dyDescent="0.15">
      <c r="A7" s="14"/>
      <c r="B7" s="23">
        <v>2022</v>
      </c>
      <c r="C7" s="23">
        <v>462152</v>
      </c>
      <c r="D7" s="23">
        <v>46</v>
      </c>
      <c r="E7" s="23">
        <v>17</v>
      </c>
      <c r="F7" s="23">
        <v>5</v>
      </c>
      <c r="G7" s="23">
        <v>0</v>
      </c>
      <c r="H7" s="23" t="s">
        <v>96</v>
      </c>
      <c r="I7" s="23" t="s">
        <v>97</v>
      </c>
      <c r="J7" s="23" t="s">
        <v>98</v>
      </c>
      <c r="K7" s="23" t="s">
        <v>99</v>
      </c>
      <c r="L7" s="23" t="s">
        <v>100</v>
      </c>
      <c r="M7" s="23" t="s">
        <v>101</v>
      </c>
      <c r="N7" s="24" t="s">
        <v>102</v>
      </c>
      <c r="O7" s="24">
        <v>77.34</v>
      </c>
      <c r="P7" s="24">
        <v>3.09</v>
      </c>
      <c r="Q7" s="24">
        <v>80.69</v>
      </c>
      <c r="R7" s="24">
        <v>3130</v>
      </c>
      <c r="S7" s="24">
        <v>92248</v>
      </c>
      <c r="T7" s="24">
        <v>682.92</v>
      </c>
      <c r="U7" s="24">
        <v>135.08000000000001</v>
      </c>
      <c r="V7" s="24">
        <v>2837</v>
      </c>
      <c r="W7" s="24">
        <v>3.64</v>
      </c>
      <c r="X7" s="24">
        <v>779.4</v>
      </c>
      <c r="Y7" s="24" t="s">
        <v>102</v>
      </c>
      <c r="Z7" s="24" t="s">
        <v>102</v>
      </c>
      <c r="AA7" s="24">
        <v>105</v>
      </c>
      <c r="AB7" s="24">
        <v>103.74</v>
      </c>
      <c r="AC7" s="24">
        <v>105.76</v>
      </c>
      <c r="AD7" s="24" t="s">
        <v>102</v>
      </c>
      <c r="AE7" s="24" t="s">
        <v>102</v>
      </c>
      <c r="AF7" s="24">
        <v>106.37</v>
      </c>
      <c r="AG7" s="24">
        <v>106.07</v>
      </c>
      <c r="AH7" s="24">
        <v>101.91</v>
      </c>
      <c r="AI7" s="24">
        <v>103.61</v>
      </c>
      <c r="AJ7" s="24" t="s">
        <v>102</v>
      </c>
      <c r="AK7" s="24" t="s">
        <v>102</v>
      </c>
      <c r="AL7" s="24">
        <v>0</v>
      </c>
      <c r="AM7" s="24">
        <v>0</v>
      </c>
      <c r="AN7" s="24">
        <v>0</v>
      </c>
      <c r="AO7" s="24" t="s">
        <v>102</v>
      </c>
      <c r="AP7" s="24" t="s">
        <v>102</v>
      </c>
      <c r="AQ7" s="24">
        <v>139.02000000000001</v>
      </c>
      <c r="AR7" s="24">
        <v>132.04</v>
      </c>
      <c r="AS7" s="24">
        <v>124.8</v>
      </c>
      <c r="AT7" s="24">
        <v>133.62</v>
      </c>
      <c r="AU7" s="24" t="s">
        <v>102</v>
      </c>
      <c r="AV7" s="24" t="s">
        <v>102</v>
      </c>
      <c r="AW7" s="24">
        <v>37.340000000000003</v>
      </c>
      <c r="AX7" s="24">
        <v>47.75</v>
      </c>
      <c r="AY7" s="24">
        <v>68.040000000000006</v>
      </c>
      <c r="AZ7" s="24" t="s">
        <v>102</v>
      </c>
      <c r="BA7" s="24" t="s">
        <v>102</v>
      </c>
      <c r="BB7" s="24">
        <v>29.13</v>
      </c>
      <c r="BC7" s="24">
        <v>35.69</v>
      </c>
      <c r="BD7" s="24">
        <v>35.42</v>
      </c>
      <c r="BE7" s="24">
        <v>36.94</v>
      </c>
      <c r="BF7" s="24" t="s">
        <v>102</v>
      </c>
      <c r="BG7" s="24" t="s">
        <v>102</v>
      </c>
      <c r="BH7" s="24">
        <v>0</v>
      </c>
      <c r="BI7" s="24">
        <v>0</v>
      </c>
      <c r="BJ7" s="24">
        <v>0</v>
      </c>
      <c r="BK7" s="24" t="s">
        <v>102</v>
      </c>
      <c r="BL7" s="24" t="s">
        <v>102</v>
      </c>
      <c r="BM7" s="24">
        <v>867.83</v>
      </c>
      <c r="BN7" s="24">
        <v>791.76</v>
      </c>
      <c r="BO7" s="24">
        <v>718.49</v>
      </c>
      <c r="BP7" s="24">
        <v>809.19</v>
      </c>
      <c r="BQ7" s="24" t="s">
        <v>102</v>
      </c>
      <c r="BR7" s="24" t="s">
        <v>102</v>
      </c>
      <c r="BS7" s="24">
        <v>95.25</v>
      </c>
      <c r="BT7" s="24">
        <v>96.46</v>
      </c>
      <c r="BU7" s="24">
        <v>88.44</v>
      </c>
      <c r="BV7" s="24" t="s">
        <v>102</v>
      </c>
      <c r="BW7" s="24" t="s">
        <v>102</v>
      </c>
      <c r="BX7" s="24">
        <v>57.08</v>
      </c>
      <c r="BY7" s="24">
        <v>56.26</v>
      </c>
      <c r="BZ7" s="24">
        <v>61.82</v>
      </c>
      <c r="CA7" s="24">
        <v>57.02</v>
      </c>
      <c r="CB7" s="24" t="s">
        <v>102</v>
      </c>
      <c r="CC7" s="24" t="s">
        <v>102</v>
      </c>
      <c r="CD7" s="24">
        <v>171.36</v>
      </c>
      <c r="CE7" s="24">
        <v>171.22</v>
      </c>
      <c r="CF7" s="24">
        <v>188.92</v>
      </c>
      <c r="CG7" s="24" t="s">
        <v>102</v>
      </c>
      <c r="CH7" s="24" t="s">
        <v>102</v>
      </c>
      <c r="CI7" s="24">
        <v>274.99</v>
      </c>
      <c r="CJ7" s="24">
        <v>282.08999999999997</v>
      </c>
      <c r="CK7" s="24">
        <v>246.9</v>
      </c>
      <c r="CL7" s="24">
        <v>273.68</v>
      </c>
      <c r="CM7" s="24" t="s">
        <v>102</v>
      </c>
      <c r="CN7" s="24" t="s">
        <v>102</v>
      </c>
      <c r="CO7" s="24">
        <v>46.83</v>
      </c>
      <c r="CP7" s="24">
        <v>46.83</v>
      </c>
      <c r="CQ7" s="24">
        <v>46.83</v>
      </c>
      <c r="CR7" s="24" t="s">
        <v>102</v>
      </c>
      <c r="CS7" s="24" t="s">
        <v>102</v>
      </c>
      <c r="CT7" s="24">
        <v>54.83</v>
      </c>
      <c r="CU7" s="24">
        <v>66.53</v>
      </c>
      <c r="CV7" s="24">
        <v>52.9</v>
      </c>
      <c r="CW7" s="24">
        <v>52.55</v>
      </c>
      <c r="CX7" s="24" t="s">
        <v>102</v>
      </c>
      <c r="CY7" s="24" t="s">
        <v>102</v>
      </c>
      <c r="CZ7" s="24">
        <v>79.540000000000006</v>
      </c>
      <c r="DA7" s="24">
        <v>80.22</v>
      </c>
      <c r="DB7" s="24">
        <v>80.3</v>
      </c>
      <c r="DC7" s="24" t="s">
        <v>102</v>
      </c>
      <c r="DD7" s="24" t="s">
        <v>102</v>
      </c>
      <c r="DE7" s="24">
        <v>84.7</v>
      </c>
      <c r="DF7" s="24">
        <v>84.67</v>
      </c>
      <c r="DG7" s="24">
        <v>90.3</v>
      </c>
      <c r="DH7" s="24">
        <v>87.3</v>
      </c>
      <c r="DI7" s="24" t="s">
        <v>102</v>
      </c>
      <c r="DJ7" s="24" t="s">
        <v>102</v>
      </c>
      <c r="DK7" s="24">
        <v>3.89</v>
      </c>
      <c r="DL7" s="24">
        <v>7.67</v>
      </c>
      <c r="DM7" s="24">
        <v>11.29</v>
      </c>
      <c r="DN7" s="24" t="s">
        <v>102</v>
      </c>
      <c r="DO7" s="24" t="s">
        <v>102</v>
      </c>
      <c r="DP7" s="24">
        <v>20.34</v>
      </c>
      <c r="DQ7" s="24">
        <v>21.85</v>
      </c>
      <c r="DR7" s="24">
        <v>28.79</v>
      </c>
      <c r="DS7" s="24">
        <v>27.11</v>
      </c>
      <c r="DT7" s="24" t="s">
        <v>102</v>
      </c>
      <c r="DU7" s="24" t="s">
        <v>102</v>
      </c>
      <c r="DV7" s="24">
        <v>0</v>
      </c>
      <c r="DW7" s="24">
        <v>0</v>
      </c>
      <c r="DX7" s="24">
        <v>0</v>
      </c>
      <c r="DY7" s="24" t="s">
        <v>102</v>
      </c>
      <c r="DZ7" s="24" t="s">
        <v>102</v>
      </c>
      <c r="EA7" s="24">
        <v>0</v>
      </c>
      <c r="EB7" s="24">
        <v>0</v>
      </c>
      <c r="EC7" s="24">
        <v>0</v>
      </c>
      <c r="ED7" s="24">
        <v>0</v>
      </c>
      <c r="EE7" s="24" t="s">
        <v>102</v>
      </c>
      <c r="EF7" s="24" t="s">
        <v>102</v>
      </c>
      <c r="EG7" s="24">
        <v>100</v>
      </c>
      <c r="EH7" s="24">
        <v>0</v>
      </c>
      <c r="EI7" s="24">
        <v>0</v>
      </c>
      <c r="EJ7" s="24" t="s">
        <v>102</v>
      </c>
      <c r="EK7" s="24" t="s">
        <v>102</v>
      </c>
      <c r="EL7" s="24">
        <v>0.25</v>
      </c>
      <c r="EM7" s="24">
        <v>0.05</v>
      </c>
      <c r="EN7" s="24">
        <v>0.01</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dcterms:created xsi:type="dcterms:W3CDTF">2023-12-12T01:04:56Z</dcterms:created>
  <dcterms:modified xsi:type="dcterms:W3CDTF">2024-02-20T06:23:22Z</dcterms:modified>
  <cp:category/>
</cp:coreProperties>
</file>