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04　市町村回答\05　出水市◎\"/>
    </mc:Choice>
  </mc:AlternateContent>
  <workbookProtection workbookAlgorithmName="SHA-512" workbookHashValue="TtHUxvZUPgv7cGFfGoveSaZGgBQfjfJXcmiBhDxM3tmVl1MimaeZ5I+Mu6MQIVjf6PFWNj9VrDIRNeAwHZfokg==" workbookSaltValue="0t6PpohrPuO7d11EuVe3ww==" workbookSpinCount="100000" lockStructure="1"/>
  <bookViews>
    <workbookView xWindow="0" yWindow="0" windowWidth="28800" windowHeight="1246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<sst xmlns="http://schemas.openxmlformats.org/spreadsheetml/2006/main" count="228" uniqueCount="114">
  <si>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</si>
  <si>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</si>
  <si>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</si>
  <si>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</si>
  <si>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</si>
  <si>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</si>
  <si>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</si>
  <si>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</si>
  <si>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</si>
  <si>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</si>
  <si>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</si>
  <si>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</si>
  <si>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</si>
  <si>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</si>
  <si>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</si>
  <si>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</si>
  <si>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</si>
  <si>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</si>
  <si>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</si>
  <si>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</si>
  <si>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</si>
  <si>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</si>
  <si>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</si>
  <si>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</si>
  <si>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</si>
  <si>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</si>
  <si>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</si>
  <si>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</si>
  <si>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</si>
  <si>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</si>
  <si>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</si>
  <si>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</si>
  <si>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</si>
  <si>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</si>
  <si>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</si>
  <si>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</si>
  <si>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</si>
  <si>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</si>
  <si>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</si>
  <si>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</si>
  <si>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</si>
  <si>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</si>
  <si>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</si>
  <si>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</si>
  <si>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</si>
  <si>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</si>
  <si>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</si>
  <si>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</si>
  <si>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</si>
  <si>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</si>
  <si>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</si>
  <si>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</si>
  <si>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</si>
  <si>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</si>
  <si>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</si>
  <si>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</si>
  <si>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</si>
  <si>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</si>
  <si>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</si>
  <si>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</si>
  <si>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</si>
  <si>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</si>
  <si>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</si>
  <si>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</si>
  <si>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</si>
  <si>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</si>
  <si>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</si>
  <si>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</si>
  <si>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</si>
  <si>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</si>
  <si>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</si>
  <si>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</si>
  <si>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</si>
  <si>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</si>
  <si>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</si>
  <si>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</si>
  <si>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</si>
  <si>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</si>
  <si>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</si>
  <si>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</si>
  <si>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</si>
  <si>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</si>
  <si>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</si>
  <si>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</si>
  <si>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</si>
  <si>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</si>
  <si>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</si>
  <si>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</si>
  <si>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</si>
  <si>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</si>
  <si>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</si>
  <si>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</si>
  <si>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</si>
  <si>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出水市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</si>
  <si>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</si>
  <si>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</si>
  <si>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</si>
  <si>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</si>
  <si>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</si>
  <si>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</si>
  <si>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</si>
  <si>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</si>
  <si>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</si>
  <si>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</si>
  <si>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</si>
  <si>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</si>
  <si>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</si>
  <si>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</si>
  <si>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</si>
  <si>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</si>
  <si>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</si>
  <si>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①有形固定資産減価償却率は、施設の老朽化が進み、類似団体平均及び全国平均を上回っている。
　②管路経年化率については、管の老朽化が進み、類似団体平均及び全国平均を上回っている。
　③管路更新率は、管の更新が進んでおらず、類似団体平均及び全国平均を下回っている。</t>
    <rPh sb="2" eb="4">
      <t>ユウケイ</t>
    </rPh>
    <rPh sb="4" eb="8">
      <t>コテイシサン</t>
    </rPh>
    <rPh sb="8" eb="10">
      <t>ゲンカ</t>
    </rPh>
    <rPh sb="10" eb="13">
      <t>ショウキャクリツ</t>
    </rPh>
    <rPh sb="15" eb="17">
      <t>シセツ</t>
    </rPh>
    <rPh sb="18" eb="21">
      <t>ロウキュウカ</t>
    </rPh>
    <rPh sb="22" eb="23">
      <t>スス</t>
    </rPh>
    <rPh sb="25" eb="26">
      <t>タグイ</t>
    </rPh>
    <rPh sb="38" eb="40">
      <t>ウワマワ</t>
    </rPh>
    <rPh sb="48" eb="50">
      <t>カンロ</t>
    </rPh>
    <rPh sb="50" eb="53">
      <t>ケイネンカ</t>
    </rPh>
    <rPh sb="53" eb="54">
      <t>リツ</t>
    </rPh>
    <rPh sb="60" eb="61">
      <t>カン</t>
    </rPh>
    <rPh sb="62" eb="65">
      <t>ロウキュウカ</t>
    </rPh>
    <rPh sb="66" eb="67">
      <t>スス</t>
    </rPh>
    <rPh sb="69" eb="71">
      <t>ルイジ</t>
    </rPh>
    <rPh sb="82" eb="83">
      <t>ウエ</t>
    </rPh>
    <rPh sb="92" eb="97">
      <t>カンロコウシンリツ</t>
    </rPh>
    <rPh sb="99" eb="100">
      <t>カン</t>
    </rPh>
    <rPh sb="101" eb="103">
      <t>コウシン</t>
    </rPh>
    <rPh sb="104" eb="105">
      <t>スス</t>
    </rPh>
    <rPh sb="124" eb="126">
      <t>シタマワ</t>
    </rPh>
    <phoneticPr fontId="4"/>
  </si>
  <si>
    <t>　①経営収支比率は、類似団体平均及び全国平均を上回っており、１００％以上を維持している。
　②累積欠損金は、これまで生じていない。
　③流動比率は、類似団体平均を下回ってはいるが、１００％以上であり、短期的な債務に対する現金等は保有できている。
　④企業債残高対給水収益比率は、企業債の借入抑制により減少傾向にあるが、類似団体平均及び全国平均を上回っている。
　⑤料金回収率は、１００％以上で類似団体平均及び全国平均を上回っており、今後も回収に努める。
　⑥給水原価は、経費縮減等により類似団体平均及び全国平均を下回っている。
　⑦施設利用率は、類似団体平均及び全国平均を下回っており、適切な施設規模の検討も必要である。
　⑧有収率は、類似団体平均及び全国平均を下回っており、漏水対策等の改善策の検討が必要である。</t>
    <rPh sb="2" eb="4">
      <t>ケイエイ</t>
    </rPh>
    <rPh sb="4" eb="6">
      <t>シュウシ</t>
    </rPh>
    <rPh sb="6" eb="8">
      <t>ヒリツ</t>
    </rPh>
    <rPh sb="10" eb="16">
      <t>ルイジダンタイヘイキン</t>
    </rPh>
    <rPh sb="16" eb="17">
      <t>オヨ</t>
    </rPh>
    <rPh sb="18" eb="20">
      <t>ゼンコク</t>
    </rPh>
    <rPh sb="20" eb="22">
      <t>ヘイキン</t>
    </rPh>
    <rPh sb="23" eb="25">
      <t>ウワマワ</t>
    </rPh>
    <rPh sb="34" eb="36">
      <t>イジョウ</t>
    </rPh>
    <rPh sb="37" eb="39">
      <t>イジ</t>
    </rPh>
    <rPh sb="47" eb="49">
      <t>ルイセキ</t>
    </rPh>
    <rPh sb="49" eb="52">
      <t>ケッソンキン</t>
    </rPh>
    <rPh sb="58" eb="59">
      <t>ショウ</t>
    </rPh>
    <rPh sb="68" eb="70">
      <t>リュウドウ</t>
    </rPh>
    <rPh sb="70" eb="72">
      <t>ヒリツ</t>
    </rPh>
    <rPh sb="74" eb="76">
      <t>ルイジ</t>
    </rPh>
    <rPh sb="76" eb="78">
      <t>ダンタイ</t>
    </rPh>
    <rPh sb="78" eb="80">
      <t>ヘイキン</t>
    </rPh>
    <rPh sb="81" eb="83">
      <t>シタマワ</t>
    </rPh>
    <rPh sb="94" eb="96">
      <t>イジョウ</t>
    </rPh>
    <rPh sb="100" eb="103">
      <t>タンキテキ</t>
    </rPh>
    <rPh sb="104" eb="106">
      <t>サイム</t>
    </rPh>
    <rPh sb="107" eb="108">
      <t>タイ</t>
    </rPh>
    <rPh sb="110" eb="113">
      <t>ゲンキントウ</t>
    </rPh>
    <rPh sb="114" eb="116">
      <t>ホユウ</t>
    </rPh>
    <rPh sb="125" eb="128">
      <t>キギョウサイ</t>
    </rPh>
    <rPh sb="128" eb="130">
      <t>ザンダカ</t>
    </rPh>
    <rPh sb="130" eb="131">
      <t>タイ</t>
    </rPh>
    <rPh sb="131" eb="133">
      <t>キュウスイ</t>
    </rPh>
    <rPh sb="133" eb="135">
      <t>シュウエキ</t>
    </rPh>
    <rPh sb="135" eb="137">
      <t>ヒリツ</t>
    </rPh>
    <rPh sb="139" eb="142">
      <t>キギョウサイ</t>
    </rPh>
    <rPh sb="143" eb="145">
      <t>カリイレ</t>
    </rPh>
    <rPh sb="145" eb="147">
      <t>ヨクセイ</t>
    </rPh>
    <rPh sb="229" eb="231">
      <t>キュウスイ</t>
    </rPh>
    <rPh sb="231" eb="233">
      <t>ゲンカ</t>
    </rPh>
    <rPh sb="235" eb="237">
      <t>ケイヒ</t>
    </rPh>
    <rPh sb="237" eb="239">
      <t>シュクゲン</t>
    </rPh>
    <rPh sb="239" eb="240">
      <t>トウ</t>
    </rPh>
    <rPh sb="256" eb="257">
      <t>シタ</t>
    </rPh>
    <rPh sb="266" eb="270">
      <t>シセツリヨウ</t>
    </rPh>
    <rPh sb="270" eb="271">
      <t>リツ</t>
    </rPh>
    <rPh sb="293" eb="295">
      <t>テキセツ</t>
    </rPh>
    <rPh sb="313" eb="315">
      <t>ユウシュウ</t>
    </rPh>
    <rPh sb="315" eb="316">
      <t>リツ</t>
    </rPh>
    <rPh sb="338" eb="340">
      <t>ロウスイ</t>
    </rPh>
    <rPh sb="340" eb="342">
      <t>タイサク</t>
    </rPh>
    <rPh sb="342" eb="343">
      <t>ナド</t>
    </rPh>
    <rPh sb="346" eb="347">
      <t>サク</t>
    </rPh>
    <rPh sb="348" eb="350">
      <t>ケントウ</t>
    </rPh>
    <rPh sb="351" eb="353">
      <t>ヒツヨウ</t>
    </rPh>
    <phoneticPr fontId="4"/>
  </si>
  <si>
    <t>　老朽化の状況から分かるとおり、施設や管の老朽化が進んでいるが、施設や管の更新が進んでいない。
　安全で安心な水道水を今後も供給していくため、令和４年度に整備した施設台帳や管路耐震化計画を基に、ダウンサイジングの検討も行いながら、必要な更新事業を行う予定である。
　必要な更新費用の確保のため、更なる経営改善を進める必要がある。</t>
    <rPh sb="1" eb="4">
      <t>ロウキュウカ</t>
    </rPh>
    <rPh sb="5" eb="7">
      <t>ジョウキョウ</t>
    </rPh>
    <rPh sb="9" eb="10">
      <t>ワ</t>
    </rPh>
    <rPh sb="16" eb="18">
      <t>シセツ</t>
    </rPh>
    <rPh sb="19" eb="20">
      <t>カン</t>
    </rPh>
    <rPh sb="21" eb="24">
      <t>ロウキュウカ</t>
    </rPh>
    <rPh sb="25" eb="26">
      <t>スス</t>
    </rPh>
    <rPh sb="32" eb="34">
      <t>シセツ</t>
    </rPh>
    <rPh sb="35" eb="36">
      <t>カン</t>
    </rPh>
    <rPh sb="37" eb="39">
      <t>コウシン</t>
    </rPh>
    <rPh sb="40" eb="41">
      <t>スス</t>
    </rPh>
    <rPh sb="49" eb="51">
      <t>アンゼン</t>
    </rPh>
    <rPh sb="52" eb="54">
      <t>アンシン</t>
    </rPh>
    <rPh sb="55" eb="58">
      <t>スイドウスイ</t>
    </rPh>
    <rPh sb="59" eb="61">
      <t>コンゴ</t>
    </rPh>
    <rPh sb="62" eb="64">
      <t>キョウキュウ</t>
    </rPh>
    <rPh sb="71" eb="73">
      <t>レイワ</t>
    </rPh>
    <rPh sb="74" eb="76">
      <t>ネンド</t>
    </rPh>
    <rPh sb="77" eb="79">
      <t>セイビ</t>
    </rPh>
    <rPh sb="81" eb="85">
      <t>シセツダイチョウ</t>
    </rPh>
    <rPh sb="133" eb="135">
      <t>ヒツヨウ</t>
    </rPh>
    <rPh sb="136" eb="140">
      <t>コウシンヒヨウ</t>
    </rPh>
    <rPh sb="141" eb="143">
      <t>カクホ</t>
    </rPh>
    <rPh sb="147" eb="148">
      <t>サラ</t>
    </rPh>
    <rPh sb="150" eb="154">
      <t>ケイエイカイゼン</t>
    </rPh>
    <rPh sb="155" eb="156">
      <t>スス</t>
    </rPh>
    <rPh sb="158" eb="160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</si>
</sst>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0.35</c:v>
                </c:pt>
                <c:pt idx="1">
                  <c:v>0.67</c:v>
                </c:pt>
                <c:pt idx="2">
                  <c:v>0.5</c:v>
                </c:pt>
                <c:pt idx="3">
                  <c:v>0.43</c:v>
                </c:pt>
                <c:pt idx="4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C-4D70-B198-38F13A43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0.63</c:v>
                </c:pt>
                <c:pt idx="1">
                  <c:v>0.63</c:v>
                </c:pt>
                <c:pt idx="2">
                  <c:v>0.6</c:v>
                </c:pt>
                <c:pt idx="3">
                  <c:v>0.56000000000000005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C-4D70-B198-38F13A43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58.38</c:v>
                </c:pt>
                <c:pt idx="1">
                  <c:v>58.35</c:v>
                </c:pt>
                <c:pt idx="2">
                  <c:v>58.67</c:v>
                </c:pt>
                <c:pt idx="3">
                  <c:v>57.42</c:v>
                </c:pt>
                <c:pt idx="4">
                  <c:v>57.82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B-483D-859C-5169E8B49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59.46</c:v>
                </c:pt>
                <c:pt idx="1">
                  <c:v>59.51</c:v>
                </c:pt>
                <c:pt idx="2">
                  <c:v>59.91</c:v>
                </c:pt>
                <c:pt idx="3">
                  <c:v>59.4</c:v>
                </c:pt>
                <c:pt idx="4">
                  <c:v>59.24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B-483D-859C-5169E8B49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75.239999999999995</c:v>
                </c:pt>
                <c:pt idx="1">
                  <c:v>74.489999999999995</c:v>
                </c:pt>
                <c:pt idx="2">
                  <c:v>75.2</c:v>
                </c:pt>
                <c:pt idx="3">
                  <c:v>75.94</c:v>
                </c:pt>
                <c:pt idx="4">
                  <c:v>74.33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C-4403-8F57-BCAD1590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87.41</c:v>
                </c:pt>
                <c:pt idx="1">
                  <c:v>87.08</c:v>
                </c:pt>
                <c:pt idx="2">
                  <c:v>87.26</c:v>
                </c:pt>
                <c:pt idx="3">
                  <c:v>87.57</c:v>
                </c:pt>
                <c:pt idx="4">
                  <c:v>87.26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C-4403-8F57-BCAD1590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108.93</c:v>
                </c:pt>
                <c:pt idx="1">
                  <c:v>109.53</c:v>
                </c:pt>
                <c:pt idx="2">
                  <c:v>115.46</c:v>
                </c:pt>
                <c:pt idx="3">
                  <c:v>114.05</c:v>
                </c:pt>
                <c:pt idx="4">
                  <c:v>111.99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E-4FFA-9113-230A5BFD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111.44</c:v>
                </c:pt>
                <c:pt idx="1">
                  <c:v>111.17</c:v>
                </c:pt>
                <c:pt idx="2">
                  <c:v>110.91</c:v>
                </c:pt>
                <c:pt idx="3">
                  <c:v>111.49</c:v>
                </c:pt>
                <c:pt idx="4">
                  <c:v>109.09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E-4FFA-9113-230A5BFD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52.15</c:v>
                </c:pt>
                <c:pt idx="1">
                  <c:v>53.27</c:v>
                </c:pt>
                <c:pt idx="2">
                  <c:v>54.47</c:v>
                </c:pt>
                <c:pt idx="3">
                  <c:v>55.77</c:v>
                </c:pt>
                <c:pt idx="4">
                  <c:v>56.89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A-4EC7-8EFA-EDB29CF08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47.62</c:v>
                </c:pt>
                <c:pt idx="1">
                  <c:v>48.55</c:v>
                </c:pt>
                <c:pt idx="2">
                  <c:v>49.2</c:v>
                </c:pt>
                <c:pt idx="3">
                  <c:v>50.01</c:v>
                </c:pt>
                <c:pt idx="4">
                  <c:v>50.99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A-4EC7-8EFA-EDB29CF08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19.670000000000002</c:v>
                </c:pt>
                <c:pt idx="1">
                  <c:v>22.65</c:v>
                </c:pt>
                <c:pt idx="2">
                  <c:v>25.49</c:v>
                </c:pt>
                <c:pt idx="3">
                  <c:v>26.03</c:v>
                </c:pt>
                <c:pt idx="4">
                  <c:v>26.01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5-4EB6-8F1B-432DE525D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16.27</c:v>
                </c:pt>
                <c:pt idx="1">
                  <c:v>17.11</c:v>
                </c:pt>
                <c:pt idx="2">
                  <c:v>18.329999999999998</c:v>
                </c:pt>
                <c:pt idx="3">
                  <c:v>20.27</c:v>
                </c:pt>
                <c:pt idx="4">
                  <c:v>21.69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5-4EB6-8F1B-432DE525D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6-4AF0-8FDE-67AAB46E7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1.03</c:v>
                </c:pt>
                <c:pt idx="1">
                  <c:v>0.78</c:v>
                </c:pt>
                <c:pt idx="2">
                  <c:v>0.92</c:v>
                </c:pt>
                <c:pt idx="3">
                  <c:v>0.87</c:v>
                </c:pt>
                <c:pt idx="4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6-4AF0-8FDE-67AAB46E7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321.97000000000003</c:v>
                </c:pt>
                <c:pt idx="1">
                  <c:v>323.70999999999998</c:v>
                </c:pt>
                <c:pt idx="2">
                  <c:v>330.61</c:v>
                </c:pt>
                <c:pt idx="3">
                  <c:v>340.11</c:v>
                </c:pt>
                <c:pt idx="4">
                  <c:v>330.69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1-482D-945B-5202934C9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349.83</c:v>
                </c:pt>
                <c:pt idx="1">
                  <c:v>360.86</c:v>
                </c:pt>
                <c:pt idx="2">
                  <c:v>350.79</c:v>
                </c:pt>
                <c:pt idx="3">
                  <c:v>354.57</c:v>
                </c:pt>
                <c:pt idx="4">
                  <c:v>357.74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1-482D-945B-5202934C9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578.24</c:v>
                </c:pt>
                <c:pt idx="1">
                  <c:v>567.16999999999996</c:v>
                </c:pt>
                <c:pt idx="2">
                  <c:v>542.72</c:v>
                </c:pt>
                <c:pt idx="3">
                  <c:v>525.04999999999995</c:v>
                </c:pt>
                <c:pt idx="4">
                  <c:v>506.13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B-4298-9DE1-B2037EEF2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314.87</c:v>
                </c:pt>
                <c:pt idx="1">
                  <c:v>309.27999999999997</c:v>
                </c:pt>
                <c:pt idx="2">
                  <c:v>322.92</c:v>
                </c:pt>
                <c:pt idx="3">
                  <c:v>303.45999999999998</c:v>
                </c:pt>
                <c:pt idx="4">
                  <c:v>307.27999999999997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B-4298-9DE1-B2037EEF2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101.37</c:v>
                </c:pt>
                <c:pt idx="1">
                  <c:v>103.83</c:v>
                </c:pt>
                <c:pt idx="2">
                  <c:v>109.14</c:v>
                </c:pt>
                <c:pt idx="3">
                  <c:v>108.45</c:v>
                </c:pt>
                <c:pt idx="4">
                  <c:v>105.32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1-4A96-82BB-D945C0F2F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103.54</c:v>
                </c:pt>
                <c:pt idx="1">
                  <c:v>103.32</c:v>
                </c:pt>
                <c:pt idx="2">
                  <c:v>100.85</c:v>
                </c:pt>
                <c:pt idx="3">
                  <c:v>103.79</c:v>
                </c:pt>
                <c:pt idx="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1-4A96-82BB-D945C0F2F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110.75</c:v>
                </c:pt>
                <c:pt idx="1">
                  <c:v>107.77</c:v>
                </c:pt>
                <c:pt idx="2">
                  <c:v>102.66</c:v>
                </c:pt>
                <c:pt idx="3">
                  <c:v>103.78</c:v>
                </c:pt>
                <c:pt idx="4">
                  <c:v>106.96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1-4589-95E4-872E5237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167.46</c:v>
                </c:pt>
                <c:pt idx="1">
                  <c:v>168.56</c:v>
                </c:pt>
                <c:pt idx="2">
                  <c:v>167.1</c:v>
                </c:pt>
                <c:pt idx="3">
                  <c:v>167.86</c:v>
                </c:pt>
                <c:pt idx="4">
                  <c:v>173.68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1-4589-95E4-872E5237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鹿児島県　出水市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5" t="s">
        <v>1</v>
      </c>
      <c r="C7" s="46"/>
      <c r="D7" s="46"/>
      <c r="E7" s="46"/>
      <c r="F7" s="46"/>
      <c r="G7" s="46"/>
      <c r="H7" s="46"/>
      <c r="I7" s="45" t="s">
        <v>2</v>
      </c>
      <c r="J7" s="46"/>
      <c r="K7" s="46"/>
      <c r="L7" s="46"/>
      <c r="M7" s="46"/>
      <c r="N7" s="46"/>
      <c r="O7" s="6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2"/>
      <c r="AL7" s="47" t="s">
        <v>6</v>
      </c>
      <c r="AM7" s="47"/>
      <c r="AN7" s="47"/>
      <c r="AO7" s="47"/>
      <c r="AP7" s="47"/>
      <c r="AQ7" s="47"/>
      <c r="AR7" s="47"/>
      <c r="AS7" s="47"/>
      <c r="AT7" s="45" t="s">
        <v>7</v>
      </c>
      <c r="AU7" s="46"/>
      <c r="AV7" s="46"/>
      <c r="AW7" s="46"/>
      <c r="AX7" s="46"/>
      <c r="AY7" s="46"/>
      <c r="AZ7" s="46"/>
      <c r="BA7" s="46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9" t="s">
        <v>9</v>
      </c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1"/>
    </row>
    <row r="8" spans="1:78" ht="18.75" customHeight="1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A4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66">
        <f>データ!$R$6</f>
        <v>52191</v>
      </c>
      <c r="AM8" s="66"/>
      <c r="AN8" s="66"/>
      <c r="AO8" s="66"/>
      <c r="AP8" s="66"/>
      <c r="AQ8" s="66"/>
      <c r="AR8" s="66"/>
      <c r="AS8" s="66"/>
      <c r="AT8" s="37">
        <f>データ!$S$6</f>
        <v>329.98</v>
      </c>
      <c r="AU8" s="38"/>
      <c r="AV8" s="38"/>
      <c r="AW8" s="38"/>
      <c r="AX8" s="38"/>
      <c r="AY8" s="38"/>
      <c r="AZ8" s="38"/>
      <c r="BA8" s="38"/>
      <c r="BB8" s="55">
        <f>データ!$T$6</f>
        <v>158.16</v>
      </c>
      <c r="BC8" s="55"/>
      <c r="BD8" s="55"/>
      <c r="BE8" s="55"/>
      <c r="BF8" s="55"/>
      <c r="BG8" s="55"/>
      <c r="BH8" s="55"/>
      <c r="BI8" s="55"/>
      <c r="BJ8" s="3"/>
      <c r="BK8" s="3"/>
      <c r="BL8" s="68" t="s">
        <v>10</v>
      </c>
      <c r="BM8" s="69"/>
      <c r="BN8" s="70" t="s">
        <v>11</v>
      </c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1"/>
    </row>
    <row r="9" spans="1:78" ht="18.75" customHeight="1">
      <c r="A9" s="2"/>
      <c r="B9" s="45" t="s">
        <v>12</v>
      </c>
      <c r="C9" s="46"/>
      <c r="D9" s="46"/>
      <c r="E9" s="46"/>
      <c r="F9" s="46"/>
      <c r="G9" s="46"/>
      <c r="H9" s="46"/>
      <c r="I9" s="45" t="s">
        <v>13</v>
      </c>
      <c r="J9" s="46"/>
      <c r="K9" s="46"/>
      <c r="L9" s="46"/>
      <c r="M9" s="46"/>
      <c r="N9" s="46"/>
      <c r="O9" s="6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2"/>
      <c r="AE9" s="2"/>
      <c r="AF9" s="2"/>
      <c r="AG9" s="2"/>
      <c r="AH9" s="2"/>
      <c r="AI9" s="2"/>
      <c r="AJ9" s="2"/>
      <c r="AK9" s="2"/>
      <c r="AL9" s="47" t="s">
        <v>16</v>
      </c>
      <c r="AM9" s="47"/>
      <c r="AN9" s="47"/>
      <c r="AO9" s="47"/>
      <c r="AP9" s="47"/>
      <c r="AQ9" s="47"/>
      <c r="AR9" s="47"/>
      <c r="AS9" s="47"/>
      <c r="AT9" s="45" t="s">
        <v>17</v>
      </c>
      <c r="AU9" s="46"/>
      <c r="AV9" s="46"/>
      <c r="AW9" s="46"/>
      <c r="AX9" s="46"/>
      <c r="AY9" s="46"/>
      <c r="AZ9" s="46"/>
      <c r="BA9" s="46"/>
      <c r="BB9" s="47" t="s">
        <v>18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19</v>
      </c>
      <c r="BM9" s="49"/>
      <c r="BN9" s="50" t="s">
        <v>20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59.18</v>
      </c>
      <c r="J10" s="38"/>
      <c r="K10" s="38"/>
      <c r="L10" s="38"/>
      <c r="M10" s="38"/>
      <c r="N10" s="38"/>
      <c r="O10" s="65"/>
      <c r="P10" s="55">
        <f>データ!$P$6</f>
        <v>98.96</v>
      </c>
      <c r="Q10" s="55"/>
      <c r="R10" s="55"/>
      <c r="S10" s="55"/>
      <c r="T10" s="55"/>
      <c r="U10" s="55"/>
      <c r="V10" s="55"/>
      <c r="W10" s="66">
        <f>データ!$Q$6</f>
        <v>1980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51150</v>
      </c>
      <c r="AM10" s="66"/>
      <c r="AN10" s="66"/>
      <c r="AO10" s="66"/>
      <c r="AP10" s="66"/>
      <c r="AQ10" s="66"/>
      <c r="AR10" s="66"/>
      <c r="AS10" s="66"/>
      <c r="AT10" s="37">
        <f>データ!$V$6</f>
        <v>63.2</v>
      </c>
      <c r="AU10" s="38"/>
      <c r="AV10" s="38"/>
      <c r="AW10" s="38"/>
      <c r="AX10" s="38"/>
      <c r="AY10" s="38"/>
      <c r="AZ10" s="38"/>
      <c r="BA10" s="38"/>
      <c r="BB10" s="55">
        <f>データ!$W$6</f>
        <v>809.34</v>
      </c>
      <c r="BC10" s="55"/>
      <c r="BD10" s="55"/>
      <c r="BE10" s="55"/>
      <c r="BF10" s="55"/>
      <c r="BG10" s="55"/>
      <c r="BH10" s="55"/>
      <c r="BI10" s="55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9" t="s">
        <v>112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9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9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9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9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9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9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9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9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9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9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9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9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9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9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9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9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9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9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9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9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9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9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9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9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9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9" t="s">
        <v>111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9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9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9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9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9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9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9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9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9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9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9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9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9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9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9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9" t="s">
        <v>113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9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9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9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9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9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9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9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9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9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9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9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9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9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9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9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>
      <c r="C83" s="12"/>
    </row>
    <row r="84" spans="1:78" hidden="1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3qyJGYKi8J+5r6gv7GwjFKqNkW5bnC+4ErZP8mmAjicJDi+k4H+hcwjgJnnHOdNCauCIyXeivOd81yrYl3GVRA==" saltValue="d+cGLg+kB0Ozkym6GC+2w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>
      <c r="A6" s="15" t="s">
        <v>92</v>
      </c>
      <c r="B6" s="20">
        <f>B7</f>
        <v>2022</v>
      </c>
      <c r="C6" s="20">
        <f t="shared" ref="C6:W6" si="3">C7</f>
        <v>462080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鹿児島県　出水市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59.18</v>
      </c>
      <c r="P6" s="21">
        <f t="shared" si="3"/>
        <v>98.96</v>
      </c>
      <c r="Q6" s="21">
        <f t="shared" si="3"/>
        <v>1980</v>
      </c>
      <c r="R6" s="21">
        <f t="shared" si="3"/>
        <v>52191</v>
      </c>
      <c r="S6" s="21">
        <f t="shared" si="3"/>
        <v>329.98</v>
      </c>
      <c r="T6" s="21">
        <f t="shared" si="3"/>
        <v>158.16</v>
      </c>
      <c r="U6" s="21">
        <f t="shared" si="3"/>
        <v>51150</v>
      </c>
      <c r="V6" s="21">
        <f t="shared" si="3"/>
        <v>63.2</v>
      </c>
      <c r="W6" s="21">
        <f t="shared" si="3"/>
        <v>809.34</v>
      </c>
      <c r="X6" s="22">
        <f>IF(X7="",NA(),X7)</f>
        <v>108.93</v>
      </c>
      <c r="Y6" s="22">
        <f t="shared" ref="Y6:AG6" si="4">IF(Y7="",NA(),Y7)</f>
        <v>109.53</v>
      </c>
      <c r="Z6" s="22">
        <f t="shared" si="4"/>
        <v>115.46</v>
      </c>
      <c r="AA6" s="22">
        <f t="shared" si="4"/>
        <v>114.05</v>
      </c>
      <c r="AB6" s="22">
        <f t="shared" si="4"/>
        <v>111.99</v>
      </c>
      <c r="AC6" s="22">
        <f t="shared" si="4"/>
        <v>111.44</v>
      </c>
      <c r="AD6" s="22">
        <f t="shared" si="4"/>
        <v>111.17</v>
      </c>
      <c r="AE6" s="22">
        <f t="shared" si="4"/>
        <v>110.91</v>
      </c>
      <c r="AF6" s="22">
        <f t="shared" si="4"/>
        <v>111.49</v>
      </c>
      <c r="AG6" s="22">
        <f t="shared" si="4"/>
        <v>109.09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1.03</v>
      </c>
      <c r="AO6" s="22">
        <f t="shared" si="5"/>
        <v>0.78</v>
      </c>
      <c r="AP6" s="22">
        <f t="shared" si="5"/>
        <v>0.92</v>
      </c>
      <c r="AQ6" s="22">
        <f t="shared" si="5"/>
        <v>0.87</v>
      </c>
      <c r="AR6" s="22">
        <f t="shared" si="5"/>
        <v>0.93</v>
      </c>
      <c r="AS6" s="21" t="str">
        <f>IF(AS7="","",IF(AS7="-","【-】","【"&amp;SUBSTITUTE(TEXT(AS7,"#,##0.00"),"-","△")&amp;"】"))</f>
        <v>【1.34】</v>
      </c>
      <c r="AT6" s="22">
        <f>IF(AT7="",NA(),AT7)</f>
        <v>321.97000000000003</v>
      </c>
      <c r="AU6" s="22">
        <f t="shared" ref="AU6:BC6" si="6">IF(AU7="",NA(),AU7)</f>
        <v>323.70999999999998</v>
      </c>
      <c r="AV6" s="22">
        <f t="shared" si="6"/>
        <v>330.61</v>
      </c>
      <c r="AW6" s="22">
        <f t="shared" si="6"/>
        <v>340.11</v>
      </c>
      <c r="AX6" s="22">
        <f t="shared" si="6"/>
        <v>330.69</v>
      </c>
      <c r="AY6" s="22">
        <f t="shared" si="6"/>
        <v>349.83</v>
      </c>
      <c r="AZ6" s="22">
        <f t="shared" si="6"/>
        <v>360.86</v>
      </c>
      <c r="BA6" s="22">
        <f t="shared" si="6"/>
        <v>350.79</v>
      </c>
      <c r="BB6" s="22">
        <f t="shared" si="6"/>
        <v>354.57</v>
      </c>
      <c r="BC6" s="22">
        <f t="shared" si="6"/>
        <v>357.74</v>
      </c>
      <c r="BD6" s="21" t="str">
        <f>IF(BD7="","",IF(BD7="-","【-】","【"&amp;SUBSTITUTE(TEXT(BD7,"#,##0.00"),"-","△")&amp;"】"))</f>
        <v>【252.29】</v>
      </c>
      <c r="BE6" s="22">
        <f>IF(BE7="",NA(),BE7)</f>
        <v>578.24</v>
      </c>
      <c r="BF6" s="22">
        <f t="shared" ref="BF6:BN6" si="7">IF(BF7="",NA(),BF7)</f>
        <v>567.16999999999996</v>
      </c>
      <c r="BG6" s="22">
        <f t="shared" si="7"/>
        <v>542.72</v>
      </c>
      <c r="BH6" s="22">
        <f t="shared" si="7"/>
        <v>525.04999999999995</v>
      </c>
      <c r="BI6" s="22">
        <f t="shared" si="7"/>
        <v>506.13</v>
      </c>
      <c r="BJ6" s="22">
        <f t="shared" si="7"/>
        <v>314.87</v>
      </c>
      <c r="BK6" s="22">
        <f t="shared" si="7"/>
        <v>309.27999999999997</v>
      </c>
      <c r="BL6" s="22">
        <f t="shared" si="7"/>
        <v>322.92</v>
      </c>
      <c r="BM6" s="22">
        <f t="shared" si="7"/>
        <v>303.45999999999998</v>
      </c>
      <c r="BN6" s="22">
        <f t="shared" si="7"/>
        <v>307.27999999999997</v>
      </c>
      <c r="BO6" s="21" t="str">
        <f>IF(BO7="","",IF(BO7="-","【-】","【"&amp;SUBSTITUTE(TEXT(BO7,"#,##0.00"),"-","△")&amp;"】"))</f>
        <v>【268.07】</v>
      </c>
      <c r="BP6" s="22">
        <f>IF(BP7="",NA(),BP7)</f>
        <v>101.37</v>
      </c>
      <c r="BQ6" s="22">
        <f t="shared" ref="BQ6:BY6" si="8">IF(BQ7="",NA(),BQ7)</f>
        <v>103.83</v>
      </c>
      <c r="BR6" s="22">
        <f t="shared" si="8"/>
        <v>109.14</v>
      </c>
      <c r="BS6" s="22">
        <f t="shared" si="8"/>
        <v>108.45</v>
      </c>
      <c r="BT6" s="22">
        <f t="shared" si="8"/>
        <v>105.32</v>
      </c>
      <c r="BU6" s="22">
        <f t="shared" si="8"/>
        <v>103.54</v>
      </c>
      <c r="BV6" s="22">
        <f t="shared" si="8"/>
        <v>103.32</v>
      </c>
      <c r="BW6" s="22">
        <f t="shared" si="8"/>
        <v>100.85</v>
      </c>
      <c r="BX6" s="22">
        <f t="shared" si="8"/>
        <v>103.79</v>
      </c>
      <c r="BY6" s="22">
        <f t="shared" si="8"/>
        <v>98.3</v>
      </c>
      <c r="BZ6" s="21" t="str">
        <f>IF(BZ7="","",IF(BZ7="-","【-】","【"&amp;SUBSTITUTE(TEXT(BZ7,"#,##0.00"),"-","△")&amp;"】"))</f>
        <v>【97.47】</v>
      </c>
      <c r="CA6" s="22">
        <f>IF(CA7="",NA(),CA7)</f>
        <v>110.75</v>
      </c>
      <c r="CB6" s="22">
        <f t="shared" ref="CB6:CJ6" si="9">IF(CB7="",NA(),CB7)</f>
        <v>107.77</v>
      </c>
      <c r="CC6" s="22">
        <f t="shared" si="9"/>
        <v>102.66</v>
      </c>
      <c r="CD6" s="22">
        <f t="shared" si="9"/>
        <v>103.78</v>
      </c>
      <c r="CE6" s="22">
        <f t="shared" si="9"/>
        <v>106.96</v>
      </c>
      <c r="CF6" s="22">
        <f t="shared" si="9"/>
        <v>167.46</v>
      </c>
      <c r="CG6" s="22">
        <f t="shared" si="9"/>
        <v>168.56</v>
      </c>
      <c r="CH6" s="22">
        <f t="shared" si="9"/>
        <v>167.1</v>
      </c>
      <c r="CI6" s="22">
        <f t="shared" si="9"/>
        <v>167.86</v>
      </c>
      <c r="CJ6" s="22">
        <f t="shared" si="9"/>
        <v>173.68</v>
      </c>
      <c r="CK6" s="21" t="str">
        <f>IF(CK7="","",IF(CK7="-","【-】","【"&amp;SUBSTITUTE(TEXT(CK7,"#,##0.00"),"-","△")&amp;"】"))</f>
        <v>【174.75】</v>
      </c>
      <c r="CL6" s="22">
        <f>IF(CL7="",NA(),CL7)</f>
        <v>58.38</v>
      </c>
      <c r="CM6" s="22">
        <f t="shared" ref="CM6:CU6" si="10">IF(CM7="",NA(),CM7)</f>
        <v>58.35</v>
      </c>
      <c r="CN6" s="22">
        <f t="shared" si="10"/>
        <v>58.67</v>
      </c>
      <c r="CO6" s="22">
        <f t="shared" si="10"/>
        <v>57.42</v>
      </c>
      <c r="CP6" s="22">
        <f t="shared" si="10"/>
        <v>57.82</v>
      </c>
      <c r="CQ6" s="22">
        <f t="shared" si="10"/>
        <v>59.46</v>
      </c>
      <c r="CR6" s="22">
        <f t="shared" si="10"/>
        <v>59.51</v>
      </c>
      <c r="CS6" s="22">
        <f t="shared" si="10"/>
        <v>59.91</v>
      </c>
      <c r="CT6" s="22">
        <f t="shared" si="10"/>
        <v>59.4</v>
      </c>
      <c r="CU6" s="22">
        <f t="shared" si="10"/>
        <v>59.24</v>
      </c>
      <c r="CV6" s="21" t="str">
        <f>IF(CV7="","",IF(CV7="-","【-】","【"&amp;SUBSTITUTE(TEXT(CV7,"#,##0.00"),"-","△")&amp;"】"))</f>
        <v>【59.97】</v>
      </c>
      <c r="CW6" s="22">
        <f>IF(CW7="",NA(),CW7)</f>
        <v>75.239999999999995</v>
      </c>
      <c r="CX6" s="22">
        <f t="shared" ref="CX6:DF6" si="11">IF(CX7="",NA(),CX7)</f>
        <v>74.489999999999995</v>
      </c>
      <c r="CY6" s="22">
        <f t="shared" si="11"/>
        <v>75.2</v>
      </c>
      <c r="CZ6" s="22">
        <f t="shared" si="11"/>
        <v>75.94</v>
      </c>
      <c r="DA6" s="22">
        <f t="shared" si="11"/>
        <v>74.33</v>
      </c>
      <c r="DB6" s="22">
        <f t="shared" si="11"/>
        <v>87.41</v>
      </c>
      <c r="DC6" s="22">
        <f t="shared" si="11"/>
        <v>87.08</v>
      </c>
      <c r="DD6" s="22">
        <f t="shared" si="11"/>
        <v>87.26</v>
      </c>
      <c r="DE6" s="22">
        <f t="shared" si="11"/>
        <v>87.57</v>
      </c>
      <c r="DF6" s="22">
        <f t="shared" si="11"/>
        <v>87.26</v>
      </c>
      <c r="DG6" s="21" t="str">
        <f>IF(DG7="","",IF(DG7="-","【-】","【"&amp;SUBSTITUTE(TEXT(DG7,"#,##0.00"),"-","△")&amp;"】"))</f>
        <v>【89.76】</v>
      </c>
      <c r="DH6" s="22">
        <f>IF(DH7="",NA(),DH7)</f>
        <v>52.15</v>
      </c>
      <c r="DI6" s="22">
        <f t="shared" ref="DI6:DQ6" si="12">IF(DI7="",NA(),DI7)</f>
        <v>53.27</v>
      </c>
      <c r="DJ6" s="22">
        <f t="shared" si="12"/>
        <v>54.47</v>
      </c>
      <c r="DK6" s="22">
        <f t="shared" si="12"/>
        <v>55.77</v>
      </c>
      <c r="DL6" s="22">
        <f t="shared" si="12"/>
        <v>56.89</v>
      </c>
      <c r="DM6" s="22">
        <f t="shared" si="12"/>
        <v>47.62</v>
      </c>
      <c r="DN6" s="22">
        <f t="shared" si="12"/>
        <v>48.55</v>
      </c>
      <c r="DO6" s="22">
        <f t="shared" si="12"/>
        <v>49.2</v>
      </c>
      <c r="DP6" s="22">
        <f t="shared" si="12"/>
        <v>50.01</v>
      </c>
      <c r="DQ6" s="22">
        <f t="shared" si="12"/>
        <v>50.99</v>
      </c>
      <c r="DR6" s="21" t="str">
        <f>IF(DR7="","",IF(DR7="-","【-】","【"&amp;SUBSTITUTE(TEXT(DR7,"#,##0.00"),"-","△")&amp;"】"))</f>
        <v>【51.51】</v>
      </c>
      <c r="DS6" s="22">
        <f>IF(DS7="",NA(),DS7)</f>
        <v>19.670000000000002</v>
      </c>
      <c r="DT6" s="22">
        <f t="shared" ref="DT6:EB6" si="13">IF(DT7="",NA(),DT7)</f>
        <v>22.65</v>
      </c>
      <c r="DU6" s="22">
        <f t="shared" si="13"/>
        <v>25.49</v>
      </c>
      <c r="DV6" s="22">
        <f t="shared" si="13"/>
        <v>26.03</v>
      </c>
      <c r="DW6" s="22">
        <f t="shared" si="13"/>
        <v>26.01</v>
      </c>
      <c r="DX6" s="22">
        <f t="shared" si="13"/>
        <v>16.27</v>
      </c>
      <c r="DY6" s="22">
        <f t="shared" si="13"/>
        <v>17.11</v>
      </c>
      <c r="DZ6" s="22">
        <f t="shared" si="13"/>
        <v>18.329999999999998</v>
      </c>
      <c r="EA6" s="22">
        <f t="shared" si="13"/>
        <v>20.27</v>
      </c>
      <c r="EB6" s="22">
        <f t="shared" si="13"/>
        <v>21.69</v>
      </c>
      <c r="EC6" s="21" t="str">
        <f>IF(EC7="","",IF(EC7="-","【-】","【"&amp;SUBSTITUTE(TEXT(EC7,"#,##0.00"),"-","△")&amp;"】"))</f>
        <v>【23.75】</v>
      </c>
      <c r="ED6" s="22">
        <f>IF(ED7="",NA(),ED7)</f>
        <v>0.35</v>
      </c>
      <c r="EE6" s="22">
        <f t="shared" ref="EE6:EM6" si="14">IF(EE7="",NA(),EE7)</f>
        <v>0.67</v>
      </c>
      <c r="EF6" s="22">
        <f t="shared" si="14"/>
        <v>0.5</v>
      </c>
      <c r="EG6" s="22">
        <f t="shared" si="14"/>
        <v>0.43</v>
      </c>
      <c r="EH6" s="22">
        <f t="shared" si="14"/>
        <v>0.47</v>
      </c>
      <c r="EI6" s="22">
        <f t="shared" si="14"/>
        <v>0.63</v>
      </c>
      <c r="EJ6" s="22">
        <f t="shared" si="14"/>
        <v>0.63</v>
      </c>
      <c r="EK6" s="22">
        <f t="shared" si="14"/>
        <v>0.6</v>
      </c>
      <c r="EL6" s="22">
        <f t="shared" si="14"/>
        <v>0.56000000000000005</v>
      </c>
      <c r="EM6" s="22">
        <f t="shared" si="14"/>
        <v>0.6</v>
      </c>
      <c r="EN6" s="21" t="str">
        <f>IF(EN7="","",IF(EN7="-","【-】","【"&amp;SUBSTITUTE(TEXT(EN7,"#,##0.00"),"-","△")&amp;"】"))</f>
        <v>【0.67】</v>
      </c>
    </row>
    <row r="7" spans="1:144" s="23" customFormat="1">
      <c r="A7" s="15"/>
      <c r="B7" s="24">
        <v>2022</v>
      </c>
      <c r="C7" s="24">
        <v>462080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59.18</v>
      </c>
      <c r="P7" s="25">
        <v>98.96</v>
      </c>
      <c r="Q7" s="25">
        <v>1980</v>
      </c>
      <c r="R7" s="25">
        <v>52191</v>
      </c>
      <c r="S7" s="25">
        <v>329.98</v>
      </c>
      <c r="T7" s="25">
        <v>158.16</v>
      </c>
      <c r="U7" s="25">
        <v>51150</v>
      </c>
      <c r="V7" s="25">
        <v>63.2</v>
      </c>
      <c r="W7" s="25">
        <v>809.34</v>
      </c>
      <c r="X7" s="25">
        <v>108.93</v>
      </c>
      <c r="Y7" s="25">
        <v>109.53</v>
      </c>
      <c r="Z7" s="25">
        <v>115.46</v>
      </c>
      <c r="AA7" s="25">
        <v>114.05</v>
      </c>
      <c r="AB7" s="25">
        <v>111.99</v>
      </c>
      <c r="AC7" s="25">
        <v>111.44</v>
      </c>
      <c r="AD7" s="25">
        <v>111.17</v>
      </c>
      <c r="AE7" s="25">
        <v>110.91</v>
      </c>
      <c r="AF7" s="25">
        <v>111.49</v>
      </c>
      <c r="AG7" s="25">
        <v>109.09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1.03</v>
      </c>
      <c r="AO7" s="25">
        <v>0.78</v>
      </c>
      <c r="AP7" s="25">
        <v>0.92</v>
      </c>
      <c r="AQ7" s="25">
        <v>0.87</v>
      </c>
      <c r="AR7" s="25">
        <v>0.93</v>
      </c>
      <c r="AS7" s="25">
        <v>1.34</v>
      </c>
      <c r="AT7" s="25">
        <v>321.97000000000003</v>
      </c>
      <c r="AU7" s="25">
        <v>323.70999999999998</v>
      </c>
      <c r="AV7" s="25">
        <v>330.61</v>
      </c>
      <c r="AW7" s="25">
        <v>340.11</v>
      </c>
      <c r="AX7" s="25">
        <v>330.69</v>
      </c>
      <c r="AY7" s="25">
        <v>349.83</v>
      </c>
      <c r="AZ7" s="25">
        <v>360.86</v>
      </c>
      <c r="BA7" s="25">
        <v>350.79</v>
      </c>
      <c r="BB7" s="25">
        <v>354.57</v>
      </c>
      <c r="BC7" s="25">
        <v>357.74</v>
      </c>
      <c r="BD7" s="25">
        <v>252.29</v>
      </c>
      <c r="BE7" s="25">
        <v>578.24</v>
      </c>
      <c r="BF7" s="25">
        <v>567.16999999999996</v>
      </c>
      <c r="BG7" s="25">
        <v>542.72</v>
      </c>
      <c r="BH7" s="25">
        <v>525.04999999999995</v>
      </c>
      <c r="BI7" s="25">
        <v>506.13</v>
      </c>
      <c r="BJ7" s="25">
        <v>314.87</v>
      </c>
      <c r="BK7" s="25">
        <v>309.27999999999997</v>
      </c>
      <c r="BL7" s="25">
        <v>322.92</v>
      </c>
      <c r="BM7" s="25">
        <v>303.45999999999998</v>
      </c>
      <c r="BN7" s="25">
        <v>307.27999999999997</v>
      </c>
      <c r="BO7" s="25">
        <v>268.07</v>
      </c>
      <c r="BP7" s="25">
        <v>101.37</v>
      </c>
      <c r="BQ7" s="25">
        <v>103.83</v>
      </c>
      <c r="BR7" s="25">
        <v>109.14</v>
      </c>
      <c r="BS7" s="25">
        <v>108.45</v>
      </c>
      <c r="BT7" s="25">
        <v>105.32</v>
      </c>
      <c r="BU7" s="25">
        <v>103.54</v>
      </c>
      <c r="BV7" s="25">
        <v>103.32</v>
      </c>
      <c r="BW7" s="25">
        <v>100.85</v>
      </c>
      <c r="BX7" s="25">
        <v>103.79</v>
      </c>
      <c r="BY7" s="25">
        <v>98.3</v>
      </c>
      <c r="BZ7" s="25">
        <v>97.47</v>
      </c>
      <c r="CA7" s="25">
        <v>110.75</v>
      </c>
      <c r="CB7" s="25">
        <v>107.77</v>
      </c>
      <c r="CC7" s="25">
        <v>102.66</v>
      </c>
      <c r="CD7" s="25">
        <v>103.78</v>
      </c>
      <c r="CE7" s="25">
        <v>106.96</v>
      </c>
      <c r="CF7" s="25">
        <v>167.46</v>
      </c>
      <c r="CG7" s="25">
        <v>168.56</v>
      </c>
      <c r="CH7" s="25">
        <v>167.1</v>
      </c>
      <c r="CI7" s="25">
        <v>167.86</v>
      </c>
      <c r="CJ7" s="25">
        <v>173.68</v>
      </c>
      <c r="CK7" s="25">
        <v>174.75</v>
      </c>
      <c r="CL7" s="25">
        <v>58.38</v>
      </c>
      <c r="CM7" s="25">
        <v>58.35</v>
      </c>
      <c r="CN7" s="25">
        <v>58.67</v>
      </c>
      <c r="CO7" s="25">
        <v>57.42</v>
      </c>
      <c r="CP7" s="25">
        <v>57.82</v>
      </c>
      <c r="CQ7" s="25">
        <v>59.46</v>
      </c>
      <c r="CR7" s="25">
        <v>59.51</v>
      </c>
      <c r="CS7" s="25">
        <v>59.91</v>
      </c>
      <c r="CT7" s="25">
        <v>59.4</v>
      </c>
      <c r="CU7" s="25">
        <v>59.24</v>
      </c>
      <c r="CV7" s="25">
        <v>59.97</v>
      </c>
      <c r="CW7" s="25">
        <v>75.239999999999995</v>
      </c>
      <c r="CX7" s="25">
        <v>74.489999999999995</v>
      </c>
      <c r="CY7" s="25">
        <v>75.2</v>
      </c>
      <c r="CZ7" s="25">
        <v>75.94</v>
      </c>
      <c r="DA7" s="25">
        <v>74.33</v>
      </c>
      <c r="DB7" s="25">
        <v>87.41</v>
      </c>
      <c r="DC7" s="25">
        <v>87.08</v>
      </c>
      <c r="DD7" s="25">
        <v>87.26</v>
      </c>
      <c r="DE7" s="25">
        <v>87.57</v>
      </c>
      <c r="DF7" s="25">
        <v>87.26</v>
      </c>
      <c r="DG7" s="25">
        <v>89.76</v>
      </c>
      <c r="DH7" s="25">
        <v>52.15</v>
      </c>
      <c r="DI7" s="25">
        <v>53.27</v>
      </c>
      <c r="DJ7" s="25">
        <v>54.47</v>
      </c>
      <c r="DK7" s="25">
        <v>55.77</v>
      </c>
      <c r="DL7" s="25">
        <v>56.89</v>
      </c>
      <c r="DM7" s="25">
        <v>47.62</v>
      </c>
      <c r="DN7" s="25">
        <v>48.55</v>
      </c>
      <c r="DO7" s="25">
        <v>49.2</v>
      </c>
      <c r="DP7" s="25">
        <v>50.01</v>
      </c>
      <c r="DQ7" s="25">
        <v>50.99</v>
      </c>
      <c r="DR7" s="25">
        <v>51.51</v>
      </c>
      <c r="DS7" s="25">
        <v>19.670000000000002</v>
      </c>
      <c r="DT7" s="25">
        <v>22.65</v>
      </c>
      <c r="DU7" s="25">
        <v>25.49</v>
      </c>
      <c r="DV7" s="25">
        <v>26.03</v>
      </c>
      <c r="DW7" s="25">
        <v>26.01</v>
      </c>
      <c r="DX7" s="25">
        <v>16.27</v>
      </c>
      <c r="DY7" s="25">
        <v>17.11</v>
      </c>
      <c r="DZ7" s="25">
        <v>18.329999999999998</v>
      </c>
      <c r="EA7" s="25">
        <v>20.27</v>
      </c>
      <c r="EB7" s="25">
        <v>21.69</v>
      </c>
      <c r="EC7" s="25">
        <v>23.75</v>
      </c>
      <c r="ED7" s="25">
        <v>0.35</v>
      </c>
      <c r="EE7" s="25">
        <v>0.67</v>
      </c>
      <c r="EF7" s="25">
        <v>0.5</v>
      </c>
      <c r="EG7" s="25">
        <v>0.43</v>
      </c>
      <c r="EH7" s="25">
        <v>0.47</v>
      </c>
      <c r="EI7" s="25">
        <v>0.63</v>
      </c>
      <c r="EJ7" s="25">
        <v>0.63</v>
      </c>
      <c r="EK7" s="25">
        <v>0.6</v>
      </c>
      <c r="EL7" s="25">
        <v>0.56000000000000005</v>
      </c>
      <c r="EM7" s="25">
        <v>0.6</v>
      </c>
      <c r="EN7" s="25">
        <v>0.67</v>
      </c>
    </row>
    <row r="8" spans="1:144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>
      <c r="B13" t="s">
        <v>107</v>
      </c>
      <c r="C13" t="s">
        <v>108</v>
      </c>
      <c r="D13" t="s">
        <v>108</v>
      </c>
      <c r="E13" t="s">
        <v>109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2024-02-14T04:06:24Z</cp:lastPrinted>
  <dcterms:created xsi:type="dcterms:W3CDTF">2023-12-05T01:02:41Z</dcterms:created>
  <dcterms:modified xsi:type="dcterms:W3CDTF">2024-02-14T04:12:55Z</dcterms:modified>
  <cp:category/>
</cp:coreProperties>
</file>