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5\02　決算統計関連調査\060116　公営企業に係る経営比較分析表（令和４年度決算）の分析等について\04　市町村回答\03　枕崎市◎\"/>
    </mc:Choice>
  </mc:AlternateContent>
  <workbookProtection workbookAlgorithmName="SHA-512" workbookHashValue="lpIUavZNBkg1eHJ3HxzWXaVE8sxufsoZ77PyZFqxCvoVnOmmxRMfUJ9WHSFvqDRSJkWYjz5A5/9xxfxONTKGTA==" workbookSaltValue="pwHQCEHZT08knIz7jI/q2A==" workbookSpinCount="100000" lockStructure="1"/>
  <bookViews>
    <workbookView xWindow="0" yWindow="0" windowWidth="28800" windowHeight="12465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AL8" i="4" s="1"/>
  <c r="R6" i="5"/>
  <c r="Q6" i="5"/>
  <c r="P6" i="5"/>
  <c r="O6" i="5"/>
  <c r="I10" i="4" s="1"/>
  <c r="N6" i="5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E85" i="4"/>
  <c r="BB10" i="4"/>
  <c r="AT10" i="4"/>
  <c r="AD10" i="4"/>
  <c r="W10" i="4"/>
  <c r="P10" i="4"/>
  <c r="B10" i="4"/>
  <c r="BB8" i="4"/>
  <c r="AT8" i="4"/>
  <c r="W8" i="4"/>
  <c r="P8" i="4"/>
  <c r="B6" i="4"/>
</calcChain>
</file>

<file path=xl/sharedStrings.xml><?xml version="1.0" encoding="utf-8"?>
<sst xmlns="http://schemas.openxmlformats.org/spreadsheetml/2006/main" count="275" uniqueCount="116">
  <si>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</si>
  <si>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</si>
  <si>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</si>
  <si>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</si>
  <si>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</si>
  <si>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</si>
  <si>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</si>
  <si>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</si>
  <si>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</si>
  <si>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</si>
  <si>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</si>
  <si>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</si>
  <si>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</si>
  <si>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</si>
  <si>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</si>
  <si>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</si>
  <si>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</si>
  <si>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</si>
  <si>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</si>
  <si>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</si>
  <si>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</si>
  <si>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</si>
  <si>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</si>
  <si>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</si>
  <si>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</si>
  <si>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</si>
  <si>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</si>
  <si>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</si>
  <si>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</si>
  <si>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</si>
  <si>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</si>
  <si>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</si>
  <si>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</si>
  <si>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</si>
  <si>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</si>
  <si>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</si>
  <si>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</si>
  <si>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</si>
  <si>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</si>
  <si>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</si>
  <si>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</si>
  <si>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</si>
  <si>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</si>
  <si>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</si>
  <si>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</si>
  <si>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</si>
  <si>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</si>
  <si>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</si>
  <si>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</si>
  <si>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</si>
  <si>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</si>
  <si>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</si>
  <si>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</si>
  <si>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</si>
  <si>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</si>
  <si>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</si>
  <si>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</si>
  <si>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</si>
  <si>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</si>
  <si>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</si>
  <si>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</si>
  <si>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</si>
  <si>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</si>
  <si>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</si>
  <si>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</si>
  <si>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</si>
  <si>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</si>
  <si>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</si>
  <si>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</si>
  <si>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</si>
  <si>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</si>
  <si>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</si>
  <si>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</si>
  <si>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</si>
  <si>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</si>
  <si>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</si>
  <si>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</si>
  <si>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</si>
  <si>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</si>
  <si>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</si>
  <si>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</si>
  <si>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</si>
  <si>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</si>
  <si>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</si>
  <si>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</si>
  <si>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</si>
  <si>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</si>
  <si>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</si>
  <si>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</si>
  <si>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</si>
  <si>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</si>
  <si>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</si>
  <si>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</si>
  <si>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</si>
  <si>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</si>
  <si>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</si>
  <si>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枕崎市</t>
  </si>
  <si>
    <t>法適用</t>
  </si>
  <si>
    <t>下水道事業</t>
  </si>
  <si>
    <t>公共下水道</t>
  </si>
  <si>
    <t>Cc1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</si>
  <si>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</si>
  <si>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</si>
  <si>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</si>
  <si>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</si>
  <si>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</si>
  <si>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</si>
  <si>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</si>
  <si>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</si>
  <si>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</si>
  <si>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</si>
  <si>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</si>
  <si>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</si>
  <si>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①経常収支比率は100％を超えているが、⑤経費
回収率は100％を下回っていることから汚水処理に
係る費用が使用料以外の収入（一般会計繰入金）か
ら賄われていることになる。
　②累積欠損金は、発生していない。
　③流動比率が低いのは、企業債償還額等支払い予
定額に対し現金預金の確保が十分でないことを示し
ている。
　④企業債残高対策対事業規模比率が類似団体平均
値と比較して著しく少ないのは、営業収益ではほと
んど企業債償還金を賄っていない状況を示してい
る。
　⑥汚水処理原価は、 本市が水産加工業の汚水受
け入れという特殊事情もあり、類似団体と比較して
数値が高くなっている。
　⑦施設利用率は、高い利用率となっており施設規
模は適正だと判断される。
　⑧水洗化率は、類似団体に近い数値となっている
が、今後も個別訪問を実施し、未接続世帯への接続
を推進していく。</t>
    <phoneticPr fontId="4"/>
  </si>
  <si>
    <t>　①類似団体と比較して低い数値となっているが、
これは公営企業会計に移行して３年であることから減価償却累計額が３年分しか計上されていないためである。
　②現在耐用年数が50年である管渠について、耐用
年数を超えているものがないため0％となっている。
　③令和４年度から初めて更新事業を実施し、管渠更生工事を0.045㎞、マンホール工事を21箇所実施したが、現時点では管渠更生の延長が短いため０％となっている。今後も管渠施設ストックマネジメント計画に基づき、更新事業を計画的に実施していく。</t>
    <rPh sb="134" eb="135">
      <t>ハジ</t>
    </rPh>
    <rPh sb="142" eb="144">
      <t>ジッシ</t>
    </rPh>
    <rPh sb="146" eb="150">
      <t>カンキョコウセイ</t>
    </rPh>
    <rPh sb="150" eb="152">
      <t>コウジ</t>
    </rPh>
    <rPh sb="165" eb="167">
      <t>コウジ</t>
    </rPh>
    <rPh sb="170" eb="172">
      <t>カショ</t>
    </rPh>
    <rPh sb="172" eb="174">
      <t>ジッシ</t>
    </rPh>
    <rPh sb="178" eb="181">
      <t>ゲンジテン</t>
    </rPh>
    <rPh sb="183" eb="185">
      <t>カンキョ</t>
    </rPh>
    <rPh sb="185" eb="187">
      <t>コウセイ</t>
    </rPh>
    <rPh sb="188" eb="190">
      <t>エンチョウ</t>
    </rPh>
    <rPh sb="191" eb="192">
      <t>ミジカ</t>
    </rPh>
    <rPh sb="204" eb="206">
      <t>コンゴ</t>
    </rPh>
    <phoneticPr fontId="4"/>
  </si>
  <si>
    <t>　本市の公共下水道事業は、使用料で維持管理費を
賄えず一般会計からの繰入金により収支を均衡させ
ている状況で、経営の健全化・効率化を更に進めて
いく必要がある。
　対策の取組として、令和２年度に策定した「枕崎
市下水道事業経営戦略」を基本に汚泥処理費用をは
じめとした費用の縮減に取り組むことと、適正な使用料収入の確保のために接続推進に加え、使用料の改定に取り組み、収支の改善を図っていく。
　また、施設の老朽化対策としては、令和２年度に
策定したストックマネジメント計画を基本に計画的
に施設更新を進め、持続可能な汚水処理を行ってい
く。</t>
    <rPh sb="168" eb="169">
      <t>クワ</t>
    </rPh>
    <rPh sb="178" eb="179">
      <t>ト</t>
    </rPh>
    <rPh sb="180" eb="181">
      <t>ク</t>
    </rPh>
    <rPh sb="183" eb="185">
      <t>シュウシ</t>
    </rPh>
    <rPh sb="186" eb="188">
      <t>カイゼン</t>
    </rPh>
    <rPh sb="189" eb="190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</si>
</sst>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4-478B-A2A2-505671B29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0.15</c:v>
                </c:pt>
                <c:pt idx="3">
                  <c:v>0.15</c:v>
                </c:pt>
                <c:pt idx="4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4-478B-A2A2-505671B29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85.37</c:v>
                </c:pt>
                <c:pt idx="3">
                  <c:v>82.35</c:v>
                </c:pt>
                <c:pt idx="4">
                  <c:v>82.21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4-4726-8AC5-919CE02E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56.72</c:v>
                </c:pt>
                <c:pt idx="3">
                  <c:v>56.43</c:v>
                </c:pt>
                <c:pt idx="4">
                  <c:v>55.82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4-4726-8AC5-919CE02E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88.61</c:v>
                </c:pt>
                <c:pt idx="3">
                  <c:v>89.4</c:v>
                </c:pt>
                <c:pt idx="4">
                  <c:v>89.72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B-4C6F-AE2A-64442C969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90.72</c:v>
                </c:pt>
                <c:pt idx="3">
                  <c:v>91.07</c:v>
                </c:pt>
                <c:pt idx="4">
                  <c:v>90.67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B-4C6F-AE2A-64442C969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110.87</c:v>
                </c:pt>
                <c:pt idx="3">
                  <c:v>110.19</c:v>
                </c:pt>
                <c:pt idx="4">
                  <c:v>108.78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E-4674-A575-DF46997B7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106.5</c:v>
                </c:pt>
                <c:pt idx="3">
                  <c:v>106.22</c:v>
                </c:pt>
                <c:pt idx="4">
                  <c:v>107.01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E-4674-A575-DF46997B7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5.4</c:v>
                </c:pt>
                <c:pt idx="3">
                  <c:v>10.87</c:v>
                </c:pt>
                <c:pt idx="4">
                  <c:v>15.91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3-4079-A737-EB1C3A0E1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20.78</c:v>
                </c:pt>
                <c:pt idx="3">
                  <c:v>23.54</c:v>
                </c:pt>
                <c:pt idx="4">
                  <c:v>25.86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3-4079-A737-EB1C3A0E1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30-48D7-B2B9-8BCFBCC2D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1.34</c:v>
                </c:pt>
                <c:pt idx="3">
                  <c:v>1.5</c:v>
                </c:pt>
                <c:pt idx="4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0-48D7-B2B9-8BCFBCC2D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1-4BF8-B8E9-E59F82F6D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18.36</c:v>
                </c:pt>
                <c:pt idx="3">
                  <c:v>18.010000000000002</c:v>
                </c:pt>
                <c:pt idx="4">
                  <c:v>23.86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1-4BF8-B8E9-E59F82F6D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30.5</c:v>
                </c:pt>
                <c:pt idx="3">
                  <c:v>34.380000000000003</c:v>
                </c:pt>
                <c:pt idx="4">
                  <c:v>21.18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2-409A-9031-E57D6FA97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55.6</c:v>
                </c:pt>
                <c:pt idx="3">
                  <c:v>59.4</c:v>
                </c:pt>
                <c:pt idx="4">
                  <c:v>68.27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2-409A-9031-E57D6FA97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34.9</c:v>
                </c:pt>
                <c:pt idx="3">
                  <c:v>216.59</c:v>
                </c:pt>
                <c:pt idx="4">
                  <c:v>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A-425A-A2B6-6AE03AE91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789.08</c:v>
                </c:pt>
                <c:pt idx="3">
                  <c:v>747.84</c:v>
                </c:pt>
                <c:pt idx="4">
                  <c:v>804.98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A-425A-A2B6-6AE03AE91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88.86</c:v>
                </c:pt>
                <c:pt idx="3">
                  <c:v>85.06</c:v>
                </c:pt>
                <c:pt idx="4">
                  <c:v>81.87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4-43F5-8470-F4EE7F696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88.25</c:v>
                </c:pt>
                <c:pt idx="3">
                  <c:v>90.17</c:v>
                </c:pt>
                <c:pt idx="4">
                  <c:v>88.71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4-43F5-8470-F4EE7F696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191.21</c:v>
                </c:pt>
                <c:pt idx="3">
                  <c:v>200.01</c:v>
                </c:pt>
                <c:pt idx="4">
                  <c:v>208.98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B-4C93-9D84-9A13E06B2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176.37</c:v>
                </c:pt>
                <c:pt idx="3">
                  <c:v>173.17</c:v>
                </c:pt>
                <c:pt idx="4">
                  <c:v>174.8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B-4C93-9D84-9A13E06B2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52" zoomScaleNormal="52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鹿児島県　枕崎市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公共下水道</v>
      </c>
      <c r="Q8" s="40"/>
      <c r="R8" s="40"/>
      <c r="S8" s="40"/>
      <c r="T8" s="40"/>
      <c r="U8" s="40"/>
      <c r="V8" s="40"/>
      <c r="W8" s="40" t="str">
        <f>データ!L6</f>
        <v>Cc1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19715</v>
      </c>
      <c r="AM8" s="42"/>
      <c r="AN8" s="42"/>
      <c r="AO8" s="42"/>
      <c r="AP8" s="42"/>
      <c r="AQ8" s="42"/>
      <c r="AR8" s="42"/>
      <c r="AS8" s="42"/>
      <c r="AT8" s="35">
        <f>データ!T6</f>
        <v>74.78</v>
      </c>
      <c r="AU8" s="35"/>
      <c r="AV8" s="35"/>
      <c r="AW8" s="35"/>
      <c r="AX8" s="35"/>
      <c r="AY8" s="35"/>
      <c r="AZ8" s="35"/>
      <c r="BA8" s="35"/>
      <c r="BB8" s="35">
        <f>データ!U6</f>
        <v>263.64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>
        <f>データ!O6</f>
        <v>55.71</v>
      </c>
      <c r="J10" s="35"/>
      <c r="K10" s="35"/>
      <c r="L10" s="35"/>
      <c r="M10" s="35"/>
      <c r="N10" s="35"/>
      <c r="O10" s="35"/>
      <c r="P10" s="35">
        <f>データ!P6</f>
        <v>63.74</v>
      </c>
      <c r="Q10" s="35"/>
      <c r="R10" s="35"/>
      <c r="S10" s="35"/>
      <c r="T10" s="35"/>
      <c r="U10" s="35"/>
      <c r="V10" s="35"/>
      <c r="W10" s="35">
        <f>データ!Q6</f>
        <v>75.22</v>
      </c>
      <c r="X10" s="35"/>
      <c r="Y10" s="35"/>
      <c r="Z10" s="35"/>
      <c r="AA10" s="35"/>
      <c r="AB10" s="35"/>
      <c r="AC10" s="35"/>
      <c r="AD10" s="42">
        <f>データ!R6</f>
        <v>2735</v>
      </c>
      <c r="AE10" s="42"/>
      <c r="AF10" s="42"/>
      <c r="AG10" s="42"/>
      <c r="AH10" s="42"/>
      <c r="AI10" s="42"/>
      <c r="AJ10" s="42"/>
      <c r="AK10" s="2"/>
      <c r="AL10" s="42">
        <f>データ!V6</f>
        <v>12452</v>
      </c>
      <c r="AM10" s="42"/>
      <c r="AN10" s="42"/>
      <c r="AO10" s="42"/>
      <c r="AP10" s="42"/>
      <c r="AQ10" s="42"/>
      <c r="AR10" s="42"/>
      <c r="AS10" s="42"/>
      <c r="AT10" s="35">
        <f>データ!W6</f>
        <v>4.3499999999999996</v>
      </c>
      <c r="AU10" s="35"/>
      <c r="AV10" s="35"/>
      <c r="AW10" s="35"/>
      <c r="AX10" s="35"/>
      <c r="AY10" s="35"/>
      <c r="AZ10" s="35"/>
      <c r="BA10" s="35"/>
      <c r="BB10" s="35">
        <f>データ!X6</f>
        <v>2862.53</v>
      </c>
      <c r="BC10" s="35"/>
      <c r="BD10" s="35"/>
      <c r="BE10" s="35"/>
      <c r="BF10" s="35"/>
      <c r="BG10" s="35"/>
      <c r="BH10" s="35"/>
      <c r="BI10" s="35"/>
      <c r="BJ10" s="2"/>
      <c r="BK10" s="2"/>
      <c r="BL10" s="67" t="s">
        <v>22</v>
      </c>
      <c r="BM10" s="68"/>
      <c r="BN10" s="69" t="s">
        <v>23</v>
      </c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7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3" t="s">
        <v>24</v>
      </c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</row>
    <row r="14" spans="1:78" ht="13.5" customHeight="1" x14ac:dyDescent="0.15">
      <c r="A14" s="2"/>
      <c r="B14" s="55" t="s">
        <v>25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7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60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1" t="s">
        <v>113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1" t="s">
        <v>114</v>
      </c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3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1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3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1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3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1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3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1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3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1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3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1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3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1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3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1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3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1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3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1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3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1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3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1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3"/>
    </row>
    <row r="60" spans="1:78" ht="13.5" customHeight="1" x14ac:dyDescent="0.15">
      <c r="A60" s="2"/>
      <c r="B60" s="58" t="s">
        <v>28</v>
      </c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60"/>
      <c r="BK60" s="2"/>
      <c r="BL60" s="61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3"/>
    </row>
    <row r="61" spans="1:78" ht="13.5" customHeight="1" x14ac:dyDescent="0.15">
      <c r="A61" s="2"/>
      <c r="B61" s="58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60"/>
      <c r="BK61" s="2"/>
      <c r="BL61" s="61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3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1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3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4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6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1" t="s">
        <v>115</v>
      </c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3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1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3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1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3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1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3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1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3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1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3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1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3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1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3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1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3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1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3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1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3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1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3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1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3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1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3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1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3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1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3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4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6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【106.11】</v>
      </c>
      <c r="F85" s="12" t="str">
        <f>データ!AT6</f>
        <v>【3.15】</v>
      </c>
      <c r="G85" s="12" t="str">
        <f>データ!BE6</f>
        <v>【73.44】</v>
      </c>
      <c r="H85" s="12" t="str">
        <f>データ!BP6</f>
        <v>【652.82】</v>
      </c>
      <c r="I85" s="12" t="str">
        <f>データ!CA6</f>
        <v>【97.61】</v>
      </c>
      <c r="J85" s="12" t="str">
        <f>データ!CL6</f>
        <v>【138.29】</v>
      </c>
      <c r="K85" s="12" t="str">
        <f>データ!CW6</f>
        <v>【59.10】</v>
      </c>
      <c r="L85" s="12" t="str">
        <f>データ!DH6</f>
        <v>【95.82】</v>
      </c>
      <c r="M85" s="12" t="str">
        <f>データ!DS6</f>
        <v>【39.74】</v>
      </c>
      <c r="N85" s="12" t="str">
        <f>データ!ED6</f>
        <v>【7.62】</v>
      </c>
      <c r="O85" s="12" t="str">
        <f>データ!EO6</f>
        <v>【0.23】</v>
      </c>
    </row>
  </sheetData>
  <sheetProtection algorithmName="SHA-512" hashValue="D6BLSgXEeoRLBA43GddgiSoISTxxS4a71XKXhiRKDgAqAehTk05EE/sDdROB9znw6kszxjPL5R0clj1tmB+MEA==" saltValue="mSpIZJWhK++4sDxK9vQS0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2022</v>
      </c>
      <c r="C6" s="19">
        <f t="shared" ref="C6:X6" si="3">C7</f>
        <v>462047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鹿児島県　枕崎市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Cc1</v>
      </c>
      <c r="M6" s="19" t="str">
        <f t="shared" si="3"/>
        <v>非設置</v>
      </c>
      <c r="N6" s="20" t="str">
        <f t="shared" si="3"/>
        <v>-</v>
      </c>
      <c r="O6" s="20">
        <f t="shared" si="3"/>
        <v>55.71</v>
      </c>
      <c r="P6" s="20">
        <f t="shared" si="3"/>
        <v>63.74</v>
      </c>
      <c r="Q6" s="20">
        <f t="shared" si="3"/>
        <v>75.22</v>
      </c>
      <c r="R6" s="20">
        <f t="shared" si="3"/>
        <v>2735</v>
      </c>
      <c r="S6" s="20">
        <f t="shared" si="3"/>
        <v>19715</v>
      </c>
      <c r="T6" s="20">
        <f t="shared" si="3"/>
        <v>74.78</v>
      </c>
      <c r="U6" s="20">
        <f t="shared" si="3"/>
        <v>263.64</v>
      </c>
      <c r="V6" s="20">
        <f t="shared" si="3"/>
        <v>12452</v>
      </c>
      <c r="W6" s="20">
        <f t="shared" si="3"/>
        <v>4.3499999999999996</v>
      </c>
      <c r="X6" s="20">
        <f t="shared" si="3"/>
        <v>2862.53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110.87</v>
      </c>
      <c r="AB6" s="21">
        <f t="shared" si="4"/>
        <v>110.19</v>
      </c>
      <c r="AC6" s="21">
        <f t="shared" si="4"/>
        <v>108.78</v>
      </c>
      <c r="AD6" s="21" t="str">
        <f t="shared" si="4"/>
        <v>-</v>
      </c>
      <c r="AE6" s="21" t="str">
        <f t="shared" si="4"/>
        <v>-</v>
      </c>
      <c r="AF6" s="21">
        <f t="shared" si="4"/>
        <v>106.5</v>
      </c>
      <c r="AG6" s="21">
        <f t="shared" si="4"/>
        <v>106.22</v>
      </c>
      <c r="AH6" s="21">
        <f t="shared" si="4"/>
        <v>107.01</v>
      </c>
      <c r="AI6" s="20" t="str">
        <f>IF(AI7="","",IF(AI7="-","【-】","【"&amp;SUBSTITUTE(TEXT(AI7,"#,##0.00"),"-","△")&amp;"】"))</f>
        <v>【106.11】</v>
      </c>
      <c r="AJ6" s="21" t="str">
        <f>IF(AJ7="",NA(),AJ7)</f>
        <v>-</v>
      </c>
      <c r="AK6" s="21" t="str">
        <f t="shared" ref="AK6:AS6" si="5">IF(AK7="",NA(),AK7)</f>
        <v>-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>
        <f t="shared" si="5"/>
        <v>18.36</v>
      </c>
      <c r="AR6" s="21">
        <f t="shared" si="5"/>
        <v>18.010000000000002</v>
      </c>
      <c r="AS6" s="21">
        <f t="shared" si="5"/>
        <v>23.86</v>
      </c>
      <c r="AT6" s="20" t="str">
        <f>IF(AT7="","",IF(AT7="-","【-】","【"&amp;SUBSTITUTE(TEXT(AT7,"#,##0.00"),"-","△")&amp;"】"))</f>
        <v>【3.15】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30.5</v>
      </c>
      <c r="AX6" s="21">
        <f t="shared" si="6"/>
        <v>34.380000000000003</v>
      </c>
      <c r="AY6" s="21">
        <f t="shared" si="6"/>
        <v>21.18</v>
      </c>
      <c r="AZ6" s="21" t="str">
        <f t="shared" si="6"/>
        <v>-</v>
      </c>
      <c r="BA6" s="21" t="str">
        <f t="shared" si="6"/>
        <v>-</v>
      </c>
      <c r="BB6" s="21">
        <f t="shared" si="6"/>
        <v>55.6</v>
      </c>
      <c r="BC6" s="21">
        <f t="shared" si="6"/>
        <v>59.4</v>
      </c>
      <c r="BD6" s="21">
        <f t="shared" si="6"/>
        <v>68.27</v>
      </c>
      <c r="BE6" s="20" t="str">
        <f>IF(BE7="","",IF(BE7="-","【-】","【"&amp;SUBSTITUTE(TEXT(BE7,"#,##0.00"),"-","△")&amp;"】"))</f>
        <v>【73.44】</v>
      </c>
      <c r="BF6" s="21" t="str">
        <f>IF(BF7="",NA(),BF7)</f>
        <v>-</v>
      </c>
      <c r="BG6" s="21" t="str">
        <f t="shared" ref="BG6:BO6" si="7">IF(BG7="",NA(),BG7)</f>
        <v>-</v>
      </c>
      <c r="BH6" s="21">
        <f t="shared" si="7"/>
        <v>34.9</v>
      </c>
      <c r="BI6" s="21">
        <f t="shared" si="7"/>
        <v>216.59</v>
      </c>
      <c r="BJ6" s="21">
        <f t="shared" si="7"/>
        <v>6.53</v>
      </c>
      <c r="BK6" s="21" t="str">
        <f t="shared" si="7"/>
        <v>-</v>
      </c>
      <c r="BL6" s="21" t="str">
        <f t="shared" si="7"/>
        <v>-</v>
      </c>
      <c r="BM6" s="21">
        <f t="shared" si="7"/>
        <v>789.08</v>
      </c>
      <c r="BN6" s="21">
        <f t="shared" si="7"/>
        <v>747.84</v>
      </c>
      <c r="BO6" s="21">
        <f t="shared" si="7"/>
        <v>804.98</v>
      </c>
      <c r="BP6" s="20" t="str">
        <f>IF(BP7="","",IF(BP7="-","【-】","【"&amp;SUBSTITUTE(TEXT(BP7,"#,##0.00"),"-","△")&amp;"】"))</f>
        <v>【652.82】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88.86</v>
      </c>
      <c r="BT6" s="21">
        <f t="shared" si="8"/>
        <v>85.06</v>
      </c>
      <c r="BU6" s="21">
        <f t="shared" si="8"/>
        <v>81.87</v>
      </c>
      <c r="BV6" s="21" t="str">
        <f t="shared" si="8"/>
        <v>-</v>
      </c>
      <c r="BW6" s="21" t="str">
        <f t="shared" si="8"/>
        <v>-</v>
      </c>
      <c r="BX6" s="21">
        <f t="shared" si="8"/>
        <v>88.25</v>
      </c>
      <c r="BY6" s="21">
        <f t="shared" si="8"/>
        <v>90.17</v>
      </c>
      <c r="BZ6" s="21">
        <f t="shared" si="8"/>
        <v>88.71</v>
      </c>
      <c r="CA6" s="20" t="str">
        <f>IF(CA7="","",IF(CA7="-","【-】","【"&amp;SUBSTITUTE(TEXT(CA7,"#,##0.00"),"-","△")&amp;"】"))</f>
        <v>【97.61】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191.21</v>
      </c>
      <c r="CE6" s="21">
        <f t="shared" si="9"/>
        <v>200.01</v>
      </c>
      <c r="CF6" s="21">
        <f t="shared" si="9"/>
        <v>208.98</v>
      </c>
      <c r="CG6" s="21" t="str">
        <f t="shared" si="9"/>
        <v>-</v>
      </c>
      <c r="CH6" s="21" t="str">
        <f t="shared" si="9"/>
        <v>-</v>
      </c>
      <c r="CI6" s="21">
        <f t="shared" si="9"/>
        <v>176.37</v>
      </c>
      <c r="CJ6" s="21">
        <f t="shared" si="9"/>
        <v>173.17</v>
      </c>
      <c r="CK6" s="21">
        <f t="shared" si="9"/>
        <v>174.8</v>
      </c>
      <c r="CL6" s="20" t="str">
        <f>IF(CL7="","",IF(CL7="-","【-】","【"&amp;SUBSTITUTE(TEXT(CL7,"#,##0.00"),"-","△")&amp;"】"))</f>
        <v>【138.29】</v>
      </c>
      <c r="CM6" s="21" t="str">
        <f>IF(CM7="",NA(),CM7)</f>
        <v>-</v>
      </c>
      <c r="CN6" s="21" t="str">
        <f t="shared" ref="CN6:CV6" si="10">IF(CN7="",NA(),CN7)</f>
        <v>-</v>
      </c>
      <c r="CO6" s="21">
        <f t="shared" si="10"/>
        <v>85.37</v>
      </c>
      <c r="CP6" s="21">
        <f t="shared" si="10"/>
        <v>82.35</v>
      </c>
      <c r="CQ6" s="21">
        <f t="shared" si="10"/>
        <v>82.21</v>
      </c>
      <c r="CR6" s="21" t="str">
        <f t="shared" si="10"/>
        <v>-</v>
      </c>
      <c r="CS6" s="21" t="str">
        <f t="shared" si="10"/>
        <v>-</v>
      </c>
      <c r="CT6" s="21">
        <f t="shared" si="10"/>
        <v>56.72</v>
      </c>
      <c r="CU6" s="21">
        <f t="shared" si="10"/>
        <v>56.43</v>
      </c>
      <c r="CV6" s="21">
        <f t="shared" si="10"/>
        <v>55.82</v>
      </c>
      <c r="CW6" s="20" t="str">
        <f>IF(CW7="","",IF(CW7="-","【-】","【"&amp;SUBSTITUTE(TEXT(CW7,"#,##0.00"),"-","△")&amp;"】"))</f>
        <v>【59.10】</v>
      </c>
      <c r="CX6" s="21" t="str">
        <f>IF(CX7="",NA(),CX7)</f>
        <v>-</v>
      </c>
      <c r="CY6" s="21" t="str">
        <f t="shared" ref="CY6:DG6" si="11">IF(CY7="",NA(),CY7)</f>
        <v>-</v>
      </c>
      <c r="CZ6" s="21">
        <f t="shared" si="11"/>
        <v>88.61</v>
      </c>
      <c r="DA6" s="21">
        <f t="shared" si="11"/>
        <v>89.4</v>
      </c>
      <c r="DB6" s="21">
        <f t="shared" si="11"/>
        <v>89.72</v>
      </c>
      <c r="DC6" s="21" t="str">
        <f t="shared" si="11"/>
        <v>-</v>
      </c>
      <c r="DD6" s="21" t="str">
        <f t="shared" si="11"/>
        <v>-</v>
      </c>
      <c r="DE6" s="21">
        <f t="shared" si="11"/>
        <v>90.72</v>
      </c>
      <c r="DF6" s="21">
        <f t="shared" si="11"/>
        <v>91.07</v>
      </c>
      <c r="DG6" s="21">
        <f t="shared" si="11"/>
        <v>90.67</v>
      </c>
      <c r="DH6" s="20" t="str">
        <f>IF(DH7="","",IF(DH7="-","【-】","【"&amp;SUBSTITUTE(TEXT(DH7,"#,##0.00"),"-","△")&amp;"】"))</f>
        <v>【95.82】</v>
      </c>
      <c r="DI6" s="21" t="str">
        <f>IF(DI7="",NA(),DI7)</f>
        <v>-</v>
      </c>
      <c r="DJ6" s="21" t="str">
        <f t="shared" ref="DJ6:DR6" si="12">IF(DJ7="",NA(),DJ7)</f>
        <v>-</v>
      </c>
      <c r="DK6" s="21">
        <f t="shared" si="12"/>
        <v>5.4</v>
      </c>
      <c r="DL6" s="21">
        <f t="shared" si="12"/>
        <v>10.87</v>
      </c>
      <c r="DM6" s="21">
        <f t="shared" si="12"/>
        <v>15.91</v>
      </c>
      <c r="DN6" s="21" t="str">
        <f t="shared" si="12"/>
        <v>-</v>
      </c>
      <c r="DO6" s="21" t="str">
        <f t="shared" si="12"/>
        <v>-</v>
      </c>
      <c r="DP6" s="21">
        <f t="shared" si="12"/>
        <v>20.78</v>
      </c>
      <c r="DQ6" s="21">
        <f t="shared" si="12"/>
        <v>23.54</v>
      </c>
      <c r="DR6" s="21">
        <f t="shared" si="12"/>
        <v>25.86</v>
      </c>
      <c r="DS6" s="20" t="str">
        <f>IF(DS7="","",IF(DS7="-","【-】","【"&amp;SUBSTITUTE(TEXT(DS7,"#,##0.00"),"-","△")&amp;"】"))</f>
        <v>【39.74】</v>
      </c>
      <c r="DT6" s="21" t="str">
        <f>IF(DT7="",NA(),DT7)</f>
        <v>-</v>
      </c>
      <c r="DU6" s="21" t="str">
        <f t="shared" ref="DU6:EC6" si="13">IF(DU7="",NA(),DU7)</f>
        <v>-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>
        <f t="shared" si="13"/>
        <v>1.34</v>
      </c>
      <c r="EB6" s="21">
        <f t="shared" si="13"/>
        <v>1.5</v>
      </c>
      <c r="EC6" s="21">
        <f t="shared" si="13"/>
        <v>1.4</v>
      </c>
      <c r="ED6" s="20" t="str">
        <f>IF(ED7="","",IF(ED7="-","【-】","【"&amp;SUBSTITUTE(TEXT(ED7,"#,##0.00"),"-","△")&amp;"】"))</f>
        <v>【7.62】</v>
      </c>
      <c r="EE6" s="21" t="str">
        <f>IF(EE7="",NA(),EE7)</f>
        <v>-</v>
      </c>
      <c r="EF6" s="21" t="str">
        <f t="shared" ref="EF6:EN6" si="14">IF(EF7="",NA(),EF7)</f>
        <v>-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>
        <f t="shared" si="14"/>
        <v>0.15</v>
      </c>
      <c r="EM6" s="21">
        <f t="shared" si="14"/>
        <v>0.15</v>
      </c>
      <c r="EN6" s="21">
        <f t="shared" si="14"/>
        <v>0.12</v>
      </c>
      <c r="EO6" s="20" t="str">
        <f>IF(EO7="","",IF(EO7="-","【-】","【"&amp;SUBSTITUTE(TEXT(EO7,"#,##0.00"),"-","△")&amp;"】"))</f>
        <v>【0.23】</v>
      </c>
    </row>
    <row r="7" spans="1:148" s="22" customFormat="1" x14ac:dyDescent="0.15">
      <c r="A7" s="14"/>
      <c r="B7" s="23">
        <v>2022</v>
      </c>
      <c r="C7" s="23">
        <v>462047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55.71</v>
      </c>
      <c r="P7" s="24">
        <v>63.74</v>
      </c>
      <c r="Q7" s="24">
        <v>75.22</v>
      </c>
      <c r="R7" s="24">
        <v>2735</v>
      </c>
      <c r="S7" s="24">
        <v>19715</v>
      </c>
      <c r="T7" s="24">
        <v>74.78</v>
      </c>
      <c r="U7" s="24">
        <v>263.64</v>
      </c>
      <c r="V7" s="24">
        <v>12452</v>
      </c>
      <c r="W7" s="24">
        <v>4.3499999999999996</v>
      </c>
      <c r="X7" s="24">
        <v>2862.53</v>
      </c>
      <c r="Y7" s="24" t="s">
        <v>102</v>
      </c>
      <c r="Z7" s="24" t="s">
        <v>102</v>
      </c>
      <c r="AA7" s="24">
        <v>110.87</v>
      </c>
      <c r="AB7" s="24">
        <v>110.19</v>
      </c>
      <c r="AC7" s="24">
        <v>108.78</v>
      </c>
      <c r="AD7" s="24" t="s">
        <v>102</v>
      </c>
      <c r="AE7" s="24" t="s">
        <v>102</v>
      </c>
      <c r="AF7" s="24">
        <v>106.5</v>
      </c>
      <c r="AG7" s="24">
        <v>106.22</v>
      </c>
      <c r="AH7" s="24">
        <v>107.01</v>
      </c>
      <c r="AI7" s="24">
        <v>106.11</v>
      </c>
      <c r="AJ7" s="24" t="s">
        <v>102</v>
      </c>
      <c r="AK7" s="24" t="s">
        <v>102</v>
      </c>
      <c r="AL7" s="24">
        <v>0</v>
      </c>
      <c r="AM7" s="24">
        <v>0</v>
      </c>
      <c r="AN7" s="24">
        <v>0</v>
      </c>
      <c r="AO7" s="24" t="s">
        <v>102</v>
      </c>
      <c r="AP7" s="24" t="s">
        <v>102</v>
      </c>
      <c r="AQ7" s="24">
        <v>18.36</v>
      </c>
      <c r="AR7" s="24">
        <v>18.010000000000002</v>
      </c>
      <c r="AS7" s="24">
        <v>23.86</v>
      </c>
      <c r="AT7" s="24">
        <v>3.15</v>
      </c>
      <c r="AU7" s="24" t="s">
        <v>102</v>
      </c>
      <c r="AV7" s="24" t="s">
        <v>102</v>
      </c>
      <c r="AW7" s="24">
        <v>30.5</v>
      </c>
      <c r="AX7" s="24">
        <v>34.380000000000003</v>
      </c>
      <c r="AY7" s="24">
        <v>21.18</v>
      </c>
      <c r="AZ7" s="24" t="s">
        <v>102</v>
      </c>
      <c r="BA7" s="24" t="s">
        <v>102</v>
      </c>
      <c r="BB7" s="24">
        <v>55.6</v>
      </c>
      <c r="BC7" s="24">
        <v>59.4</v>
      </c>
      <c r="BD7" s="24">
        <v>68.27</v>
      </c>
      <c r="BE7" s="24">
        <v>73.44</v>
      </c>
      <c r="BF7" s="24" t="s">
        <v>102</v>
      </c>
      <c r="BG7" s="24" t="s">
        <v>102</v>
      </c>
      <c r="BH7" s="24">
        <v>34.9</v>
      </c>
      <c r="BI7" s="24">
        <v>216.59</v>
      </c>
      <c r="BJ7" s="24">
        <v>6.53</v>
      </c>
      <c r="BK7" s="24" t="s">
        <v>102</v>
      </c>
      <c r="BL7" s="24" t="s">
        <v>102</v>
      </c>
      <c r="BM7" s="24">
        <v>789.08</v>
      </c>
      <c r="BN7" s="24">
        <v>747.84</v>
      </c>
      <c r="BO7" s="24">
        <v>804.98</v>
      </c>
      <c r="BP7" s="24">
        <v>652.82000000000005</v>
      </c>
      <c r="BQ7" s="24" t="s">
        <v>102</v>
      </c>
      <c r="BR7" s="24" t="s">
        <v>102</v>
      </c>
      <c r="BS7" s="24">
        <v>88.86</v>
      </c>
      <c r="BT7" s="24">
        <v>85.06</v>
      </c>
      <c r="BU7" s="24">
        <v>81.87</v>
      </c>
      <c r="BV7" s="24" t="s">
        <v>102</v>
      </c>
      <c r="BW7" s="24" t="s">
        <v>102</v>
      </c>
      <c r="BX7" s="24">
        <v>88.25</v>
      </c>
      <c r="BY7" s="24">
        <v>90.17</v>
      </c>
      <c r="BZ7" s="24">
        <v>88.71</v>
      </c>
      <c r="CA7" s="24">
        <v>97.61</v>
      </c>
      <c r="CB7" s="24" t="s">
        <v>102</v>
      </c>
      <c r="CC7" s="24" t="s">
        <v>102</v>
      </c>
      <c r="CD7" s="24">
        <v>191.21</v>
      </c>
      <c r="CE7" s="24">
        <v>200.01</v>
      </c>
      <c r="CF7" s="24">
        <v>208.98</v>
      </c>
      <c r="CG7" s="24" t="s">
        <v>102</v>
      </c>
      <c r="CH7" s="24" t="s">
        <v>102</v>
      </c>
      <c r="CI7" s="24">
        <v>176.37</v>
      </c>
      <c r="CJ7" s="24">
        <v>173.17</v>
      </c>
      <c r="CK7" s="24">
        <v>174.8</v>
      </c>
      <c r="CL7" s="24">
        <v>138.29</v>
      </c>
      <c r="CM7" s="24" t="s">
        <v>102</v>
      </c>
      <c r="CN7" s="24" t="s">
        <v>102</v>
      </c>
      <c r="CO7" s="24">
        <v>85.37</v>
      </c>
      <c r="CP7" s="24">
        <v>82.35</v>
      </c>
      <c r="CQ7" s="24">
        <v>82.21</v>
      </c>
      <c r="CR7" s="24" t="s">
        <v>102</v>
      </c>
      <c r="CS7" s="24" t="s">
        <v>102</v>
      </c>
      <c r="CT7" s="24">
        <v>56.72</v>
      </c>
      <c r="CU7" s="24">
        <v>56.43</v>
      </c>
      <c r="CV7" s="24">
        <v>55.82</v>
      </c>
      <c r="CW7" s="24">
        <v>59.1</v>
      </c>
      <c r="CX7" s="24" t="s">
        <v>102</v>
      </c>
      <c r="CY7" s="24" t="s">
        <v>102</v>
      </c>
      <c r="CZ7" s="24">
        <v>88.61</v>
      </c>
      <c r="DA7" s="24">
        <v>89.4</v>
      </c>
      <c r="DB7" s="24">
        <v>89.72</v>
      </c>
      <c r="DC7" s="24" t="s">
        <v>102</v>
      </c>
      <c r="DD7" s="24" t="s">
        <v>102</v>
      </c>
      <c r="DE7" s="24">
        <v>90.72</v>
      </c>
      <c r="DF7" s="24">
        <v>91.07</v>
      </c>
      <c r="DG7" s="24">
        <v>90.67</v>
      </c>
      <c r="DH7" s="24">
        <v>95.82</v>
      </c>
      <c r="DI7" s="24" t="s">
        <v>102</v>
      </c>
      <c r="DJ7" s="24" t="s">
        <v>102</v>
      </c>
      <c r="DK7" s="24">
        <v>5.4</v>
      </c>
      <c r="DL7" s="24">
        <v>10.87</v>
      </c>
      <c r="DM7" s="24">
        <v>15.91</v>
      </c>
      <c r="DN7" s="24" t="s">
        <v>102</v>
      </c>
      <c r="DO7" s="24" t="s">
        <v>102</v>
      </c>
      <c r="DP7" s="24">
        <v>20.78</v>
      </c>
      <c r="DQ7" s="24">
        <v>23.54</v>
      </c>
      <c r="DR7" s="24">
        <v>25.86</v>
      </c>
      <c r="DS7" s="24">
        <v>39.74</v>
      </c>
      <c r="DT7" s="24" t="s">
        <v>102</v>
      </c>
      <c r="DU7" s="24" t="s">
        <v>102</v>
      </c>
      <c r="DV7" s="24">
        <v>0</v>
      </c>
      <c r="DW7" s="24">
        <v>0</v>
      </c>
      <c r="DX7" s="24">
        <v>0</v>
      </c>
      <c r="DY7" s="24" t="s">
        <v>102</v>
      </c>
      <c r="DZ7" s="24" t="s">
        <v>102</v>
      </c>
      <c r="EA7" s="24">
        <v>1.34</v>
      </c>
      <c r="EB7" s="24">
        <v>1.5</v>
      </c>
      <c r="EC7" s="24">
        <v>1.4</v>
      </c>
      <c r="ED7" s="24">
        <v>7.62</v>
      </c>
      <c r="EE7" s="24" t="s">
        <v>102</v>
      </c>
      <c r="EF7" s="24" t="s">
        <v>102</v>
      </c>
      <c r="EG7" s="24">
        <v>0</v>
      </c>
      <c r="EH7" s="24">
        <v>0</v>
      </c>
      <c r="EI7" s="24">
        <v>0</v>
      </c>
      <c r="EJ7" s="24" t="s">
        <v>102</v>
      </c>
      <c r="EK7" s="24" t="s">
        <v>102</v>
      </c>
      <c r="EL7" s="24">
        <v>0.15</v>
      </c>
      <c r="EM7" s="24">
        <v>0.15</v>
      </c>
      <c r="EN7" s="24">
        <v>0.12</v>
      </c>
      <c r="EO7" s="24">
        <v>0.23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鹿児島県</cp:lastModifiedBy>
  <cp:lastPrinted>2024-02-14T00:54:31Z</cp:lastPrinted>
  <dcterms:created xsi:type="dcterms:W3CDTF">2023-12-12T00:52:21Z</dcterms:created>
  <dcterms:modified xsi:type="dcterms:W3CDTF">2024-02-14T01:43:49Z</dcterms:modified>
  <cp:category/>
</cp:coreProperties>
</file>