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3　枕崎市◎\03_枕崎市から\"/>
    </mc:Choice>
  </mc:AlternateContent>
  <workbookProtection workbookAlgorithmName="SHA-512" workbookHashValue="WMGW9WYxdB+37a40JBoJbhV9ScOU+08iDXnbWWIbR0zdxqqkUKovogTeo0FnvF4oCPraCx0ril4JbJ6xMxO65Q==" workbookSaltValue="aRUteM376X0eoC+i7xqfLw==" workbookSpinCount="100000" lockStructure="1"/>
  <bookViews>
    <workbookView xWindow="0" yWindow="0" windowWidth="28800" windowHeight="1246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LP8" i="4" s="1"/>
  <c r="AA6" i="5"/>
  <c r="Z6" i="5"/>
  <c r="ID8" i="4" s="1"/>
  <c r="Y6" i="5"/>
  <c r="X6" i="5"/>
  <c r="EG12" i="4" s="1"/>
  <c r="W6" i="5"/>
  <c r="V6" i="5"/>
  <c r="AU12" i="4" s="1"/>
  <c r="U6" i="5"/>
  <c r="T6" i="5"/>
  <c r="FZ10" i="4" s="1"/>
  <c r="S6" i="5"/>
  <c r="EG10" i="4" s="1"/>
  <c r="R6" i="5"/>
  <c r="Q6" i="5"/>
  <c r="AU10" i="4" s="1"/>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FZ12" i="4"/>
  <c r="CN12" i="4"/>
  <c r="B12" i="4"/>
  <c r="LP10" i="4"/>
  <c r="JW10" i="4"/>
  <c r="CN10" i="4"/>
  <c r="B10" i="4"/>
  <c r="JW8" i="4"/>
  <c r="FZ8" i="4"/>
  <c r="EG8" i="4"/>
  <c r="AU8" i="4"/>
  <c r="B8" i="4"/>
  <c r="B6" i="4"/>
  <c r="JB78" i="4" l="1"/>
  <c r="FO78" i="4"/>
  <c r="FL54" i="4"/>
  <c r="FL32" i="4"/>
  <c r="BX54" i="4"/>
  <c r="BX78" i="4"/>
  <c r="BX32" i="4"/>
  <c r="MO78" i="4"/>
  <c r="IZ54" i="4"/>
  <c r="IZ32" i="4"/>
  <c r="MN54" i="4"/>
  <c r="MN32" i="4"/>
  <c r="C11" i="5"/>
  <c r="D11" i="5"/>
  <c r="E11" i="5"/>
  <c r="B11" i="5"/>
  <c r="GT78" i="4" l="1"/>
  <c r="DG78" i="4"/>
  <c r="DD54" i="4"/>
  <c r="DD32" i="4"/>
  <c r="P32" i="4"/>
  <c r="KF54" i="4"/>
  <c r="KF32" i="4"/>
  <c r="GR54" i="4"/>
  <c r="P78" i="4"/>
  <c r="P54" i="4"/>
  <c r="KG78" i="4"/>
  <c r="GR32" i="4"/>
  <c r="IM78" i="4"/>
  <c r="IK54" i="4"/>
  <c r="IK32" i="4"/>
  <c r="EW32" i="4"/>
  <c r="BI78" i="4"/>
  <c r="BI32" i="4"/>
  <c r="LZ78" i="4"/>
  <c r="LY54" i="4"/>
  <c r="EZ78" i="4"/>
  <c r="EW54" i="4"/>
  <c r="BI54" i="4"/>
  <c r="LY32" i="4"/>
  <c r="LK78" i="4"/>
  <c r="LJ54" i="4"/>
  <c r="LJ32" i="4"/>
  <c r="HV32" i="4"/>
  <c r="EH54" i="4"/>
  <c r="HX78" i="4"/>
  <c r="HV54" i="4"/>
  <c r="EK78" i="4"/>
  <c r="EH32" i="4"/>
  <c r="AT32" i="4"/>
  <c r="AT78" i="4"/>
  <c r="AT54" i="4"/>
  <c r="DV78" i="4"/>
  <c r="DS54" i="4"/>
  <c r="AE78" i="4"/>
  <c r="AE54" i="4"/>
  <c r="AE32" i="4"/>
  <c r="HI78" i="4"/>
  <c r="HG32" i="4"/>
  <c r="DS32" i="4"/>
  <c r="KV78" i="4"/>
  <c r="KU54" i="4"/>
  <c r="KU32" i="4"/>
  <c r="HG54" i="4"/>
</calcChain>
</file>

<file path=xl/sharedStrings.xml><?xml version="1.0" encoding="utf-8"?>
<sst xmlns="http://schemas.openxmlformats.org/spreadsheetml/2006/main" count="341" uniqueCount="182">
  <si>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</si>
  <si>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</si>
  <si>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</si>
  <si>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</si>
  <si>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</si>
  <si>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</si>
  <si>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</si>
  <si>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</si>
  <si>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</si>
  <si>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</si>
  <si>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</si>
  <si>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</si>
  <si>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</si>
  <si>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</si>
  <si>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</si>
  <si>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</si>
  <si>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</si>
  <si>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</si>
  <si>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</si>
  <si>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</si>
  <si>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</si>
  <si>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</si>
  <si>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</si>
  <si>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</si>
  <si>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</si>
  <si>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</si>
  <si>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</si>
  <si>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</si>
  <si>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</si>
  <si>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</si>
  <si>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</si>
  <si>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</si>
  <si>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</si>
  <si>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</si>
  <si>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</si>
  <si>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</si>
  <si>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</si>
  <si>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</si>
  <si>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</si>
  <si>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</si>
  <si>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</si>
  <si>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</si>
  <si>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</si>
  <si>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</si>
  <si>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</si>
  <si>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</si>
  <si>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</si>
  <si>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</si>
  <si>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</si>
  <si>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</si>
  <si>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</si>
  <si>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</si>
  <si>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</si>
  <si>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</si>
  <si>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</si>
  <si>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</si>
  <si>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</si>
  <si>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</si>
  <si>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</si>
  <si>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</si>
  <si>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</si>
  <si>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</si>
  <si>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</si>
  <si>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</si>
  <si>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</si>
  <si>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</si>
  <si>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</si>
  <si>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</si>
  <si>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</si>
  <si>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</si>
  <si>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</si>
  <si>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</si>
  <si>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</si>
  <si>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</si>
  <si>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</si>
  <si>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</si>
  <si>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</si>
  <si>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</si>
  <si>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</si>
  <si>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</si>
  <si>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</si>
  <si>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</si>
  <si>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</si>
  <si>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</si>
  <si>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</si>
  <si>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</si>
  <si>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</si>
  <si>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</si>
  <si>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</si>
  <si>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</si>
  <si>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</si>
  <si>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</si>
  <si>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</si>
  <si>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</si>
  <si>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</si>
  <si>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</si>
  <si>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</si>
  <si>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</si>
  <si>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</si>
  <si>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</si>
  <si>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</si>
  <si>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</si>
  <si>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</si>
  <si>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</si>
  <si>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</si>
  <si>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</si>
  <si>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</si>
  <si>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</si>
  <si>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</si>
  <si>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</si>
  <si>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</si>
  <si>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</si>
  <si>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</si>
  <si>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</si>
  <si>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</si>
  <si>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</si>
  <si>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</si>
  <si>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</si>
  <si>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</si>
  <si>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</si>
  <si>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</si>
  <si>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</si>
  <si>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</si>
  <si>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</si>
  <si>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</si>
  <si>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</si>
  <si>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</si>
  <si>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</si>
  <si>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</si>
  <si>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</si>
  <si>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</si>
  <si>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</si>
  <si>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</si>
  <si>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</si>
  <si>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</si>
  <si>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</si>
  <si>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</si>
  <si>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</si>
  <si>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</si>
  <si>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</si>
  <si>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</si>
  <si>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</si>
  <si>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</si>
  <si>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</si>
  <si>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</si>
  <si>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</si>
  <si>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</si>
  <si>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</si>
  <si>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</si>
  <si>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</si>
  <si>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</si>
  <si>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</si>
  <si>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</si>
  <si>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</si>
  <si>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</si>
  <si>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</si>
  <si>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</si>
  <si>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</si>
  <si>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</si>
  <si>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</si>
  <si>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</si>
  <si>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枕崎市</t>
  </si>
  <si>
    <t>市立病院</t>
  </si>
  <si>
    <t>条例全部</t>
  </si>
  <si>
    <t>病院事業</t>
  </si>
  <si>
    <t>一般病院</t>
  </si>
  <si>
    <t>50床以上～100床未満</t>
  </si>
  <si>
    <t>学術・研究機関出身</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</si>
  <si>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</si>
  <si>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</si>
  <si>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</si>
  <si>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</si>
  <si>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</si>
  <si>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</si>
  <si>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</si>
  <si>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</si>
  <si>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</si>
  <si>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</si>
  <si>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コロナ患者についての特例加算や、補助金等が廃止されるため、令和5年度以降は減収が見込まれ、さらに人口減少等により患者の増加も見込みにくい状況となっている。
今後は経営強化プランに基づく行政機関や他の医療福祉施設等との連携等の対応策に取り組むことで増収を図り、安定した病院運営を行っていく。</t>
    <rPh sb="3" eb="5">
      <t>カンジャ</t>
    </rPh>
    <rPh sb="10" eb="12">
      <t>トクレイ</t>
    </rPh>
    <rPh sb="12" eb="14">
      <t>カサン</t>
    </rPh>
    <rPh sb="16" eb="19">
      <t>ホジョキン</t>
    </rPh>
    <rPh sb="19" eb="20">
      <t>トウ</t>
    </rPh>
    <rPh sb="21" eb="23">
      <t>ハイシ</t>
    </rPh>
    <rPh sb="29" eb="31">
      <t>レイワ</t>
    </rPh>
    <rPh sb="32" eb="34">
      <t>ネンド</t>
    </rPh>
    <rPh sb="34" eb="36">
      <t>イコウ</t>
    </rPh>
    <rPh sb="37" eb="39">
      <t>ゲンシュウ</t>
    </rPh>
    <rPh sb="40" eb="42">
      <t>ミコ</t>
    </rPh>
    <rPh sb="48" eb="50">
      <t>ジンコウ</t>
    </rPh>
    <rPh sb="50" eb="52">
      <t>ゲンショウ</t>
    </rPh>
    <rPh sb="52" eb="53">
      <t>トウ</t>
    </rPh>
    <rPh sb="56" eb="58">
      <t>カンジャ</t>
    </rPh>
    <rPh sb="59" eb="61">
      <t>ゾウカ</t>
    </rPh>
    <rPh sb="62" eb="64">
      <t>ミコ</t>
    </rPh>
    <rPh sb="68" eb="70">
      <t>ジョウキョウ</t>
    </rPh>
    <rPh sb="78" eb="80">
      <t>コンゴ</t>
    </rPh>
    <rPh sb="81" eb="83">
      <t>ケイエイ</t>
    </rPh>
    <rPh sb="83" eb="85">
      <t>キョウカ</t>
    </rPh>
    <rPh sb="89" eb="90">
      <t>モト</t>
    </rPh>
    <rPh sb="110" eb="111">
      <t>トウ</t>
    </rPh>
    <rPh sb="112" eb="114">
      <t>タイオウ</t>
    </rPh>
    <rPh sb="114" eb="115">
      <t>サク</t>
    </rPh>
    <rPh sb="116" eb="117">
      <t>ト</t>
    </rPh>
    <rPh sb="118" eb="119">
      <t>ク</t>
    </rPh>
    <rPh sb="123" eb="125">
      <t>ゾウシュウ</t>
    </rPh>
    <rPh sb="126" eb="127">
      <t>ハカ</t>
    </rPh>
    <rPh sb="129" eb="131">
      <t>アンテイ</t>
    </rPh>
    <rPh sb="133" eb="135">
      <t>ビョウイン</t>
    </rPh>
    <rPh sb="135" eb="137">
      <t>ウンエイ</t>
    </rPh>
    <rPh sb="138" eb="139">
      <t>オコナ</t>
    </rPh>
    <phoneticPr fontId="5"/>
  </si>
  <si>
    <t>①4年度も3年度と同様、病床確保の補助金等により平均値を大きく上回っているが、補助金等が廃止になる今後も経常収支比率100％を目標にこれまで同様、収益の改善、経費の節減に努める。
②③コロナ患者受け入れによる特例の加算等の影響で、入院収益が前年度から約70,000千円増加したことが当該比率の上昇につながった。
④病床利用率について、一般病棟は前年に引き続き、病床確保影響で落ち込んだが、療養病棟の利用率が前年より8.3ポイントアップし全体で3.5ポイント改善された。
⑤⑥患者1人1日当たり収益は、治療行為、診療報酬の影響が大きい。病床稼働や患者増により収益につなげていく必要がある。
⑦コロナ患者受け入れによる特例の加算等の影響で、入院収益が前年度から約70,000千円増加したことにより当該比率が減少した。
⑧材料費については増加したが、医業収益も増加したため、昨年度とほぼ同様の比率となった。</t>
    <rPh sb="6" eb="8">
      <t>ネンド</t>
    </rPh>
    <rPh sb="9" eb="11">
      <t>ドウヨウ</t>
    </rPh>
    <rPh sb="39" eb="42">
      <t>ホジョキン</t>
    </rPh>
    <rPh sb="42" eb="43">
      <t>トウ</t>
    </rPh>
    <rPh sb="44" eb="46">
      <t>ハイシ</t>
    </rPh>
    <rPh sb="49" eb="51">
      <t>コンゴ</t>
    </rPh>
    <rPh sb="95" eb="97">
      <t>カンジャ</t>
    </rPh>
    <rPh sb="97" eb="98">
      <t>ウ</t>
    </rPh>
    <rPh sb="99" eb="100">
      <t>イ</t>
    </rPh>
    <rPh sb="104" eb="106">
      <t>トクレイ</t>
    </rPh>
    <rPh sb="107" eb="109">
      <t>カサン</t>
    </rPh>
    <rPh sb="109" eb="110">
      <t>トウ</t>
    </rPh>
    <rPh sb="111" eb="113">
      <t>エイキョウ</t>
    </rPh>
    <rPh sb="115" eb="117">
      <t>ニュウイン</t>
    </rPh>
    <rPh sb="117" eb="119">
      <t>シュウエキ</t>
    </rPh>
    <rPh sb="120" eb="123">
      <t>ゼンネンド</t>
    </rPh>
    <rPh sb="125" eb="126">
      <t>ヤク</t>
    </rPh>
    <rPh sb="132" eb="134">
      <t>センエン</t>
    </rPh>
    <rPh sb="134" eb="136">
      <t>ゾウカ</t>
    </rPh>
    <rPh sb="141" eb="143">
      <t>トウガイ</t>
    </rPh>
    <rPh sb="143" eb="145">
      <t>ヒリツ</t>
    </rPh>
    <rPh sb="146" eb="148">
      <t>ジョウショウ</t>
    </rPh>
    <rPh sb="351" eb="353">
      <t>ゲンショウ</t>
    </rPh>
    <rPh sb="358" eb="361">
      <t>ザイリョウヒ</t>
    </rPh>
    <rPh sb="366" eb="368">
      <t>ゾウカ</t>
    </rPh>
    <rPh sb="372" eb="374">
      <t>イギョウ</t>
    </rPh>
    <rPh sb="374" eb="376">
      <t>シュウエキ</t>
    </rPh>
    <rPh sb="377" eb="379">
      <t>ゾウカ</t>
    </rPh>
    <rPh sb="384" eb="387">
      <t>サクネンド</t>
    </rPh>
    <rPh sb="390" eb="392">
      <t>ドウヨウ</t>
    </rPh>
    <rPh sb="393" eb="395">
      <t>ヒリツ</t>
    </rPh>
    <phoneticPr fontId="5"/>
  </si>
  <si>
    <t>　枕崎市立病院は昭和27年の開設以来、地域の中核となる国保診療施設として公平かつ良質な医療の確保に努めている。
　公立病院として、1次、2次救急への対応を行っており、民間医療機関が対応できない分野（不採算部門）への対応も積極的に行っている。
　休日、当番日での小児診療や新型コロナウイルス感染症患者の入院、外来対応、ワクチン接種等、行政や他の医療機関と連携し、地域のニーズに合う医療サービスを提供する。</t>
    <rPh sb="77" eb="78">
      <t>オコナ</t>
    </rPh>
    <rPh sb="122" eb="124">
      <t>キュウジツ</t>
    </rPh>
    <rPh sb="125" eb="127">
      <t>トウバン</t>
    </rPh>
    <rPh sb="127" eb="128">
      <t>ビ</t>
    </rPh>
    <rPh sb="130" eb="132">
      <t>ショウニ</t>
    </rPh>
    <rPh sb="132" eb="134">
      <t>シンリョウ</t>
    </rPh>
    <rPh sb="135" eb="137">
      <t>シンガタ</t>
    </rPh>
    <rPh sb="144" eb="147">
      <t>カンセンショウ</t>
    </rPh>
    <rPh sb="147" eb="149">
      <t>カンジャ</t>
    </rPh>
    <rPh sb="150" eb="152">
      <t>ニュウイン</t>
    </rPh>
    <rPh sb="153" eb="155">
      <t>ガイライ</t>
    </rPh>
    <rPh sb="155" eb="157">
      <t>タイオウ</t>
    </rPh>
    <rPh sb="162" eb="164">
      <t>セッシュ</t>
    </rPh>
    <rPh sb="164" eb="165">
      <t>トウ</t>
    </rPh>
    <rPh sb="166" eb="168">
      <t>ギョウセイ</t>
    </rPh>
    <rPh sb="169" eb="170">
      <t>タ</t>
    </rPh>
    <rPh sb="171" eb="173">
      <t>イリョウ</t>
    </rPh>
    <rPh sb="173" eb="175">
      <t>キカン</t>
    </rPh>
    <rPh sb="176" eb="178">
      <t>レンケイ</t>
    </rPh>
    <rPh sb="180" eb="182">
      <t>チイキ</t>
    </rPh>
    <rPh sb="187" eb="188">
      <t>ア</t>
    </rPh>
    <rPh sb="189" eb="191">
      <t>イリョウ</t>
    </rPh>
    <rPh sb="196" eb="198">
      <t>テイキョウ</t>
    </rPh>
    <phoneticPr fontId="5"/>
  </si>
  <si>
    <r>
      <t>平成24年4月1日より5床の減床を行い、55床の病院として施設面はリニューアルしているため、
①有形固定資産減価償却率は平均値より低くなっている。建物について当分の間は大掛かりな老朽化対策は不要と考えている。
②平均値を上回って</t>
    </r>
    <r>
      <rPr>
        <sz val="11"/>
        <rFont val="ＭＳ ゴシック"/>
        <family val="3"/>
        <charset val="128"/>
      </rPr>
      <t>おり</t>
    </r>
    <r>
      <rPr>
        <sz val="11"/>
        <color theme="1"/>
        <rFont val="ＭＳ ゴシック"/>
        <family val="3"/>
        <charset val="128"/>
      </rPr>
      <t>、適切な時期での計画的な更新を行っていく。
③平均値を下回って</t>
    </r>
    <r>
      <rPr>
        <sz val="11"/>
        <rFont val="ＭＳ ゴシック"/>
        <family val="3"/>
        <charset val="128"/>
      </rPr>
      <t>おり</t>
    </r>
    <r>
      <rPr>
        <sz val="11"/>
        <color theme="1"/>
        <rFont val="ＭＳ ゴシック"/>
        <family val="3"/>
        <charset val="128"/>
      </rPr>
      <t>、適切な投資を行っていると考えている。</t>
    </r>
    <rPh sb="117" eb="119">
      <t>テキセツ</t>
    </rPh>
    <rPh sb="120" eb="122">
      <t>ジキ</t>
    </rPh>
    <rPh sb="124" eb="127">
      <t>ケイカクテキ</t>
    </rPh>
    <rPh sb="128" eb="130">
      <t>コウシン</t>
    </rPh>
    <rPh sb="131" eb="132">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</si>
</sst>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88.3</c:v>
                </c:pt>
                <c:pt idx="1">
                  <c:v>88.1</c:v>
                </c:pt>
                <c:pt idx="2">
                  <c:v>74.2</c:v>
                </c:pt>
                <c:pt idx="3">
                  <c:v>76.900000000000006</c:v>
                </c:pt>
                <c:pt idx="4">
                  <c:v>80.400000000000006</c:v>
                </c:pt>
              </c:numCache>
            </c:numRef>
          </c:val>
          <c:extLst>
            <c:ext xmlns:c16="http://schemas.microsoft.com/office/drawing/2014/chart" uri="{C3380CC4-5D6E-409C-BE32-E72D297353CC}">
              <c16:uniqueId val="{00000000-04D4-4D81-B42F-2E7812C2F1A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04D4-4D81-B42F-2E7812C2F1A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8334</c:v>
                </c:pt>
                <c:pt idx="1">
                  <c:v>7963</c:v>
                </c:pt>
                <c:pt idx="2">
                  <c:v>8661</c:v>
                </c:pt>
                <c:pt idx="3">
                  <c:v>8914</c:v>
                </c:pt>
                <c:pt idx="4">
                  <c:v>9748</c:v>
                </c:pt>
              </c:numCache>
            </c:numRef>
          </c:val>
          <c:extLst>
            <c:ext xmlns:c16="http://schemas.microsoft.com/office/drawing/2014/chart" uri="{C3380CC4-5D6E-409C-BE32-E72D297353CC}">
              <c16:uniqueId val="{00000000-F045-415F-B4F9-3F35880B7B7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F045-415F-B4F9-3F35880B7B7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20942</c:v>
                </c:pt>
                <c:pt idx="1">
                  <c:v>21072</c:v>
                </c:pt>
                <c:pt idx="2">
                  <c:v>23032</c:v>
                </c:pt>
                <c:pt idx="3">
                  <c:v>21507</c:v>
                </c:pt>
                <c:pt idx="4">
                  <c:v>25006</c:v>
                </c:pt>
              </c:numCache>
            </c:numRef>
          </c:val>
          <c:extLst>
            <c:ext xmlns:c16="http://schemas.microsoft.com/office/drawing/2014/chart" uri="{C3380CC4-5D6E-409C-BE32-E72D297353CC}">
              <c16:uniqueId val="{00000000-E10D-4E40-BD00-6F33EA6B156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E10D-4E40-BD00-6F33EA6B156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A6D-4742-8FCC-DE1D53B0BB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8A6D-4742-8FCC-DE1D53B0BB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82.4</c:v>
                </c:pt>
                <c:pt idx="1">
                  <c:v>79.2</c:v>
                </c:pt>
                <c:pt idx="2">
                  <c:v>73.5</c:v>
                </c:pt>
                <c:pt idx="3">
                  <c:v>75.400000000000006</c:v>
                </c:pt>
                <c:pt idx="4">
                  <c:v>81.400000000000006</c:v>
                </c:pt>
              </c:numCache>
            </c:numRef>
          </c:val>
          <c:extLst>
            <c:ext xmlns:c16="http://schemas.microsoft.com/office/drawing/2014/chart" uri="{C3380CC4-5D6E-409C-BE32-E72D297353CC}">
              <c16:uniqueId val="{00000000-BE32-44E5-9AC4-E924AB63F1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BE32-44E5-9AC4-E924AB63F1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84.8</c:v>
                </c:pt>
                <c:pt idx="1">
                  <c:v>81.400000000000006</c:v>
                </c:pt>
                <c:pt idx="2">
                  <c:v>75.7</c:v>
                </c:pt>
                <c:pt idx="3">
                  <c:v>77.599999999999994</c:v>
                </c:pt>
                <c:pt idx="4">
                  <c:v>83.5</c:v>
                </c:pt>
              </c:numCache>
            </c:numRef>
          </c:val>
          <c:extLst>
            <c:ext xmlns:c16="http://schemas.microsoft.com/office/drawing/2014/chart" uri="{C3380CC4-5D6E-409C-BE32-E72D297353CC}">
              <c16:uniqueId val="{00000000-931A-4A46-B60B-583EAF1A25B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931A-4A46-B60B-583EAF1A25B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100.8</c:v>
                </c:pt>
                <c:pt idx="1">
                  <c:v>99.3</c:v>
                </c:pt>
                <c:pt idx="2">
                  <c:v>99.7</c:v>
                </c:pt>
                <c:pt idx="3">
                  <c:v>111.4</c:v>
                </c:pt>
                <c:pt idx="4">
                  <c:v>109</c:v>
                </c:pt>
              </c:numCache>
            </c:numRef>
          </c:val>
          <c:extLst>
            <c:ext xmlns:c16="http://schemas.microsoft.com/office/drawing/2014/chart" uri="{C3380CC4-5D6E-409C-BE32-E72D297353CC}">
              <c16:uniqueId val="{00000000-C5C7-4065-A804-47057CBAB12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C5C7-4065-A804-47057CBAB12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35.700000000000003</c:v>
                </c:pt>
                <c:pt idx="1">
                  <c:v>39.299999999999997</c:v>
                </c:pt>
                <c:pt idx="2">
                  <c:v>43.4</c:v>
                </c:pt>
                <c:pt idx="3">
                  <c:v>46.9</c:v>
                </c:pt>
                <c:pt idx="4">
                  <c:v>50.6</c:v>
                </c:pt>
              </c:numCache>
            </c:numRef>
          </c:val>
          <c:extLst>
            <c:ext xmlns:c16="http://schemas.microsoft.com/office/drawing/2014/chart" uri="{C3380CC4-5D6E-409C-BE32-E72D297353CC}">
              <c16:uniqueId val="{00000000-619C-42FF-95A6-99950953CD4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619C-42FF-95A6-99950953CD4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81.099999999999994</c:v>
                </c:pt>
                <c:pt idx="1">
                  <c:v>77.099999999999994</c:v>
                </c:pt>
                <c:pt idx="2">
                  <c:v>79.2</c:v>
                </c:pt>
                <c:pt idx="3">
                  <c:v>76.900000000000006</c:v>
                </c:pt>
                <c:pt idx="4">
                  <c:v>79.2</c:v>
                </c:pt>
              </c:numCache>
            </c:numRef>
          </c:val>
          <c:extLst>
            <c:ext xmlns:c16="http://schemas.microsoft.com/office/drawing/2014/chart" uri="{C3380CC4-5D6E-409C-BE32-E72D297353CC}">
              <c16:uniqueId val="{00000000-2C78-492F-BCB7-1285EB1EA82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2C78-492F-BCB7-1285EB1EA82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23515236</c:v>
                </c:pt>
                <c:pt idx="1">
                  <c:v>23611600</c:v>
                </c:pt>
                <c:pt idx="2">
                  <c:v>23687545</c:v>
                </c:pt>
                <c:pt idx="3">
                  <c:v>23890800</c:v>
                </c:pt>
                <c:pt idx="4">
                  <c:v>23968255</c:v>
                </c:pt>
              </c:numCache>
            </c:numRef>
          </c:val>
          <c:extLst>
            <c:ext xmlns:c16="http://schemas.microsoft.com/office/drawing/2014/chart" uri="{C3380CC4-5D6E-409C-BE32-E72D297353CC}">
              <c16:uniqueId val="{00000000-F00E-4189-B755-6F47917CE6F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F00E-4189-B755-6F47917CE6F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7</c:v>
                </c:pt>
                <c:pt idx="1">
                  <c:v>7.5</c:v>
                </c:pt>
                <c:pt idx="2">
                  <c:v>8.6999999999999993</c:v>
                </c:pt>
                <c:pt idx="3">
                  <c:v>6.7</c:v>
                </c:pt>
                <c:pt idx="4">
                  <c:v>6.8</c:v>
                </c:pt>
              </c:numCache>
            </c:numRef>
          </c:val>
          <c:extLst>
            <c:ext xmlns:c16="http://schemas.microsoft.com/office/drawing/2014/chart" uri="{C3380CC4-5D6E-409C-BE32-E72D297353CC}">
              <c16:uniqueId val="{00000000-72E7-4BF9-8EFC-C41C7E97300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72E7-4BF9-8EFC-C41C7E97300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58.6</c:v>
                </c:pt>
                <c:pt idx="1">
                  <c:v>63.1</c:v>
                </c:pt>
                <c:pt idx="2">
                  <c:v>81.599999999999994</c:v>
                </c:pt>
                <c:pt idx="3">
                  <c:v>80.5</c:v>
                </c:pt>
                <c:pt idx="4">
                  <c:v>73.7</c:v>
                </c:pt>
              </c:numCache>
            </c:numRef>
          </c:val>
          <c:extLst>
            <c:ext xmlns:c16="http://schemas.microsoft.com/office/drawing/2014/chart" uri="{C3380CC4-5D6E-409C-BE32-E72D297353CC}">
              <c16:uniqueId val="{00000000-38FA-4E8C-96E8-0A4B68B5273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38FA-4E8C-96E8-0A4B68B5273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52" zoomScaleNormal="52"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4" t="str">
        <f>データ!H6</f>
        <v>鹿児島県枕崎市　市立病院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145" t="s">
        <v>9</v>
      </c>
      <c r="NK7" s="146"/>
      <c r="NL7" s="146"/>
      <c r="NM7" s="146"/>
      <c r="NN7" s="146"/>
      <c r="NO7" s="146"/>
      <c r="NP7" s="146"/>
      <c r="NQ7" s="146"/>
      <c r="NR7" s="146"/>
      <c r="NS7" s="146"/>
      <c r="NT7" s="146"/>
      <c r="NU7" s="146"/>
      <c r="NV7" s="146"/>
      <c r="NW7" s="147"/>
      <c r="NX7" s="3"/>
    </row>
    <row r="8" spans="1:388" ht="18.75" customHeight="1">
      <c r="A8" s="2"/>
      <c r="B8" s="125" t="str">
        <f>データ!K6</f>
        <v>条例全部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50床以上～100床未満</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学術・研究機関出身</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09">
        <f>データ!Z6</f>
        <v>26</v>
      </c>
      <c r="IE8" s="110"/>
      <c r="IF8" s="110"/>
      <c r="IG8" s="110"/>
      <c r="IH8" s="110"/>
      <c r="II8" s="110"/>
      <c r="IJ8" s="110"/>
      <c r="IK8" s="110"/>
      <c r="IL8" s="110"/>
      <c r="IM8" s="110"/>
      <c r="IN8" s="110"/>
      <c r="IO8" s="110"/>
      <c r="IP8" s="110"/>
      <c r="IQ8" s="110"/>
      <c r="IR8" s="110"/>
      <c r="IS8" s="110"/>
      <c r="IT8" s="110"/>
      <c r="IU8" s="110"/>
      <c r="IV8" s="110"/>
      <c r="IW8" s="110"/>
      <c r="IX8" s="110"/>
      <c r="IY8" s="110"/>
      <c r="IZ8" s="110"/>
      <c r="JA8" s="110"/>
      <c r="JB8" s="110"/>
      <c r="JC8" s="110"/>
      <c r="JD8" s="110"/>
      <c r="JE8" s="110"/>
      <c r="JF8" s="110"/>
      <c r="JG8" s="110"/>
      <c r="JH8" s="110"/>
      <c r="JI8" s="110"/>
      <c r="JJ8" s="110"/>
      <c r="JK8" s="110"/>
      <c r="JL8" s="110"/>
      <c r="JM8" s="110"/>
      <c r="JN8" s="110"/>
      <c r="JO8" s="110"/>
      <c r="JP8" s="110"/>
      <c r="JQ8" s="110"/>
      <c r="JR8" s="110"/>
      <c r="JS8" s="110"/>
      <c r="JT8" s="110"/>
      <c r="JU8" s="110"/>
      <c r="JV8" s="111"/>
      <c r="JW8" s="109">
        <f>データ!AA6</f>
        <v>29</v>
      </c>
      <c r="JX8" s="110"/>
      <c r="JY8" s="110"/>
      <c r="JZ8" s="110"/>
      <c r="KA8" s="110"/>
      <c r="KB8" s="110"/>
      <c r="KC8" s="110"/>
      <c r="KD8" s="110"/>
      <c r="KE8" s="110"/>
      <c r="KF8" s="110"/>
      <c r="KG8" s="110"/>
      <c r="KH8" s="110"/>
      <c r="KI8" s="110"/>
      <c r="KJ8" s="110"/>
      <c r="KK8" s="110"/>
      <c r="KL8" s="110"/>
      <c r="KM8" s="110"/>
      <c r="KN8" s="110"/>
      <c r="KO8" s="110"/>
      <c r="KP8" s="110"/>
      <c r="KQ8" s="110"/>
      <c r="KR8" s="110"/>
      <c r="KS8" s="110"/>
      <c r="KT8" s="110"/>
      <c r="KU8" s="110"/>
      <c r="KV8" s="110"/>
      <c r="KW8" s="110"/>
      <c r="KX8" s="110"/>
      <c r="KY8" s="110"/>
      <c r="KZ8" s="110"/>
      <c r="LA8" s="110"/>
      <c r="LB8" s="110"/>
      <c r="LC8" s="110"/>
      <c r="LD8" s="110"/>
      <c r="LE8" s="110"/>
      <c r="LF8" s="110"/>
      <c r="LG8" s="110"/>
      <c r="LH8" s="110"/>
      <c r="LI8" s="110"/>
      <c r="LJ8" s="110"/>
      <c r="LK8" s="110"/>
      <c r="LL8" s="110"/>
      <c r="LM8" s="110"/>
      <c r="LN8" s="110"/>
      <c r="LO8" s="111"/>
      <c r="LP8" s="109" t="str">
        <f>データ!AB6</f>
        <v>-</v>
      </c>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110"/>
      <c r="ND8" s="110"/>
      <c r="NE8" s="110"/>
      <c r="NF8" s="110"/>
      <c r="NG8" s="110"/>
      <c r="NH8" s="111"/>
      <c r="NI8" s="3"/>
      <c r="NJ8" s="141" t="s">
        <v>10</v>
      </c>
      <c r="NK8" s="142"/>
      <c r="NL8" s="135" t="s">
        <v>11</v>
      </c>
      <c r="NM8" s="135"/>
      <c r="NN8" s="135"/>
      <c r="NO8" s="135"/>
      <c r="NP8" s="135"/>
      <c r="NQ8" s="135"/>
      <c r="NR8" s="135"/>
      <c r="NS8" s="135"/>
      <c r="NT8" s="135"/>
      <c r="NU8" s="135"/>
      <c r="NV8" s="135"/>
      <c r="NW8" s="136"/>
      <c r="NX8" s="3"/>
    </row>
    <row r="9" spans="1:388"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7" t="s">
        <v>20</v>
      </c>
      <c r="NK9" s="138"/>
      <c r="NL9" s="139" t="s">
        <v>21</v>
      </c>
      <c r="NM9" s="139"/>
      <c r="NN9" s="139"/>
      <c r="NO9" s="139"/>
      <c r="NP9" s="139"/>
      <c r="NQ9" s="139"/>
      <c r="NR9" s="139"/>
      <c r="NS9" s="139"/>
      <c r="NT9" s="139"/>
      <c r="NU9" s="139"/>
      <c r="NV9" s="139"/>
      <c r="NW9" s="140"/>
      <c r="NX9" s="3"/>
    </row>
    <row r="10" spans="1:388" ht="18.75" customHeight="1">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09">
        <f>データ!Q6</f>
        <v>1</v>
      </c>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1"/>
      <c r="CN10" s="125" t="str">
        <f>データ!R6</f>
        <v>-</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ド 訓</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救 輪</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09" t="str">
        <f>データ!AC6</f>
        <v>-</v>
      </c>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c r="JR10" s="110"/>
      <c r="JS10" s="110"/>
      <c r="JT10" s="110"/>
      <c r="JU10" s="110"/>
      <c r="JV10" s="111"/>
      <c r="JW10" s="109" t="str">
        <f>データ!AD6</f>
        <v>-</v>
      </c>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110"/>
      <c r="LK10" s="110"/>
      <c r="LL10" s="110"/>
      <c r="LM10" s="110"/>
      <c r="LN10" s="110"/>
      <c r="LO10" s="111"/>
      <c r="LP10" s="109">
        <f>データ!AE6</f>
        <v>55</v>
      </c>
      <c r="LQ10" s="110"/>
      <c r="LR10" s="110"/>
      <c r="LS10" s="110"/>
      <c r="LT10" s="110"/>
      <c r="LU10" s="110"/>
      <c r="LV10" s="110"/>
      <c r="LW10" s="110"/>
      <c r="LX10" s="110"/>
      <c r="LY10" s="110"/>
      <c r="LZ10" s="110"/>
      <c r="MA10" s="110"/>
      <c r="MB10" s="110"/>
      <c r="MC10" s="110"/>
      <c r="MD10" s="110"/>
      <c r="ME10" s="110"/>
      <c r="MF10" s="110"/>
      <c r="MG10" s="110"/>
      <c r="MH10" s="110"/>
      <c r="MI10" s="110"/>
      <c r="MJ10" s="110"/>
      <c r="MK10" s="110"/>
      <c r="ML10" s="110"/>
      <c r="MM10" s="110"/>
      <c r="MN10" s="110"/>
      <c r="MO10" s="110"/>
      <c r="MP10" s="110"/>
      <c r="MQ10" s="110"/>
      <c r="MR10" s="110"/>
      <c r="MS10" s="110"/>
      <c r="MT10" s="110"/>
      <c r="MU10" s="110"/>
      <c r="MV10" s="110"/>
      <c r="MW10" s="110"/>
      <c r="MX10" s="110"/>
      <c r="MY10" s="110"/>
      <c r="MZ10" s="110"/>
      <c r="NA10" s="110"/>
      <c r="NB10" s="110"/>
      <c r="NC10" s="110"/>
      <c r="ND10" s="110"/>
      <c r="NE10" s="110"/>
      <c r="NF10" s="110"/>
      <c r="NG10" s="110"/>
      <c r="NH10" s="111"/>
      <c r="NI10" s="2"/>
      <c r="NJ10" s="133" t="s">
        <v>22</v>
      </c>
      <c r="NK10" s="134"/>
      <c r="NL10" s="128" t="s">
        <v>23</v>
      </c>
      <c r="NM10" s="128"/>
      <c r="NN10" s="128"/>
      <c r="NO10" s="128"/>
      <c r="NP10" s="128"/>
      <c r="NQ10" s="128"/>
      <c r="NR10" s="128"/>
      <c r="NS10" s="128"/>
      <c r="NT10" s="128"/>
      <c r="NU10" s="128"/>
      <c r="NV10" s="128"/>
      <c r="NW10" s="129"/>
      <c r="NX10" s="3"/>
    </row>
    <row r="11" spans="1:388" ht="18.75" customHeight="1">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FZ11" s="130" t="s">
        <v>28</v>
      </c>
      <c r="GA11" s="131"/>
      <c r="GB11" s="131"/>
      <c r="GC11" s="131"/>
      <c r="GD11" s="131"/>
      <c r="GE11" s="131"/>
      <c r="GF11" s="131"/>
      <c r="GG11" s="131"/>
      <c r="GH11" s="131"/>
      <c r="GI11" s="131"/>
      <c r="GJ11" s="131"/>
      <c r="GK11" s="131"/>
      <c r="GL11" s="131"/>
      <c r="GM11" s="131"/>
      <c r="GN11" s="131"/>
      <c r="GO11" s="131"/>
      <c r="GP11" s="131"/>
      <c r="GQ11" s="131"/>
      <c r="GR11" s="131"/>
      <c r="GS11" s="131"/>
      <c r="GT11" s="131"/>
      <c r="GU11" s="131"/>
      <c r="GV11" s="131"/>
      <c r="GW11" s="131"/>
      <c r="GX11" s="131"/>
      <c r="GY11" s="131"/>
      <c r="GZ11" s="131"/>
      <c r="HA11" s="131"/>
      <c r="HB11" s="131"/>
      <c r="HC11" s="131"/>
      <c r="HD11" s="131"/>
      <c r="HE11" s="131"/>
      <c r="HF11" s="131"/>
      <c r="HG11" s="131"/>
      <c r="HH11" s="131"/>
      <c r="HI11" s="131"/>
      <c r="HJ11" s="131"/>
      <c r="HK11" s="131"/>
      <c r="HL11" s="131"/>
      <c r="HM11" s="131"/>
      <c r="HN11" s="131"/>
      <c r="HO11" s="131"/>
      <c r="HP11" s="131"/>
      <c r="HQ11" s="131"/>
      <c r="HR11" s="132"/>
      <c r="ID11" s="130" t="s">
        <v>29</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30</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31</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5"/>
      <c r="NJ11" s="3"/>
      <c r="NK11" s="3"/>
      <c r="NL11" s="3"/>
      <c r="NM11" s="3"/>
      <c r="NN11" s="3"/>
      <c r="NO11" s="3"/>
      <c r="NP11" s="3"/>
      <c r="NQ11" s="3"/>
      <c r="NR11" s="3"/>
      <c r="NS11" s="3"/>
      <c r="NT11" s="3"/>
      <c r="NU11" s="3"/>
      <c r="NV11" s="3"/>
      <c r="NW11" s="3"/>
      <c r="NX11" s="3"/>
    </row>
    <row r="12" spans="1:388" ht="18.75" customHeight="1">
      <c r="A12" s="2"/>
      <c r="B12" s="109">
        <f>データ!U6</f>
        <v>19715</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1"/>
      <c r="AU12" s="109">
        <f>データ!V6</f>
        <v>3618</v>
      </c>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1"/>
      <c r="CN12" s="125" t="str">
        <f>データ!W6</f>
        <v>第２種該当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FZ12" s="125" t="str">
        <f>データ!Y6</f>
        <v>１３：１</v>
      </c>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7"/>
      <c r="ID12" s="109">
        <f>データ!AF6</f>
        <v>23</v>
      </c>
      <c r="IE12" s="110"/>
      <c r="IF12" s="110"/>
      <c r="IG12" s="110"/>
      <c r="IH12" s="110"/>
      <c r="II12" s="110"/>
      <c r="IJ12" s="110"/>
      <c r="IK12" s="110"/>
      <c r="IL12" s="110"/>
      <c r="IM12" s="110"/>
      <c r="IN12" s="110"/>
      <c r="IO12" s="110"/>
      <c r="IP12" s="110"/>
      <c r="IQ12" s="110"/>
      <c r="IR12" s="110"/>
      <c r="IS12" s="110"/>
      <c r="IT12" s="110"/>
      <c r="IU12" s="110"/>
      <c r="IV12" s="110"/>
      <c r="IW12" s="110"/>
      <c r="IX12" s="110"/>
      <c r="IY12" s="110"/>
      <c r="IZ12" s="110"/>
      <c r="JA12" s="110"/>
      <c r="JB12" s="110"/>
      <c r="JC12" s="110"/>
      <c r="JD12" s="110"/>
      <c r="JE12" s="110"/>
      <c r="JF12" s="110"/>
      <c r="JG12" s="110"/>
      <c r="JH12" s="110"/>
      <c r="JI12" s="110"/>
      <c r="JJ12" s="110"/>
      <c r="JK12" s="110"/>
      <c r="JL12" s="110"/>
      <c r="JM12" s="110"/>
      <c r="JN12" s="110"/>
      <c r="JO12" s="110"/>
      <c r="JP12" s="110"/>
      <c r="JQ12" s="110"/>
      <c r="JR12" s="110"/>
      <c r="JS12" s="110"/>
      <c r="JT12" s="110"/>
      <c r="JU12" s="110"/>
      <c r="JV12" s="111"/>
      <c r="JW12" s="109">
        <f>データ!AG6</f>
        <v>29</v>
      </c>
      <c r="JX12" s="110"/>
      <c r="JY12" s="110"/>
      <c r="JZ12" s="110"/>
      <c r="KA12" s="110"/>
      <c r="KB12" s="110"/>
      <c r="KC12" s="110"/>
      <c r="KD12" s="110"/>
      <c r="KE12" s="110"/>
      <c r="KF12" s="110"/>
      <c r="KG12" s="110"/>
      <c r="KH12" s="110"/>
      <c r="KI12" s="110"/>
      <c r="KJ12" s="110"/>
      <c r="KK12" s="110"/>
      <c r="KL12" s="110"/>
      <c r="KM12" s="110"/>
      <c r="KN12" s="110"/>
      <c r="KO12" s="110"/>
      <c r="KP12" s="110"/>
      <c r="KQ12" s="110"/>
      <c r="KR12" s="110"/>
      <c r="KS12" s="110"/>
      <c r="KT12" s="110"/>
      <c r="KU12" s="110"/>
      <c r="KV12" s="110"/>
      <c r="KW12" s="110"/>
      <c r="KX12" s="110"/>
      <c r="KY12" s="110"/>
      <c r="KZ12" s="110"/>
      <c r="LA12" s="110"/>
      <c r="LB12" s="110"/>
      <c r="LC12" s="110"/>
      <c r="LD12" s="110"/>
      <c r="LE12" s="110"/>
      <c r="LF12" s="110"/>
      <c r="LG12" s="110"/>
      <c r="LH12" s="110"/>
      <c r="LI12" s="110"/>
      <c r="LJ12" s="110"/>
      <c r="LK12" s="110"/>
      <c r="LL12" s="110"/>
      <c r="LM12" s="110"/>
      <c r="LN12" s="110"/>
      <c r="LO12" s="111"/>
      <c r="LP12" s="109">
        <f>データ!AH6</f>
        <v>52</v>
      </c>
      <c r="LQ12" s="110"/>
      <c r="LR12" s="110"/>
      <c r="LS12" s="110"/>
      <c r="LT12" s="110"/>
      <c r="LU12" s="110"/>
      <c r="LV12" s="110"/>
      <c r="LW12" s="110"/>
      <c r="LX12" s="110"/>
      <c r="LY12" s="110"/>
      <c r="LZ12" s="110"/>
      <c r="MA12" s="110"/>
      <c r="MB12" s="110"/>
      <c r="MC12" s="110"/>
      <c r="MD12" s="110"/>
      <c r="ME12" s="110"/>
      <c r="MF12" s="110"/>
      <c r="MG12" s="110"/>
      <c r="MH12" s="110"/>
      <c r="MI12" s="110"/>
      <c r="MJ12" s="110"/>
      <c r="MK12" s="110"/>
      <c r="ML12" s="110"/>
      <c r="MM12" s="110"/>
      <c r="MN12" s="110"/>
      <c r="MO12" s="110"/>
      <c r="MP12" s="110"/>
      <c r="MQ12" s="110"/>
      <c r="MR12" s="110"/>
      <c r="MS12" s="110"/>
      <c r="MT12" s="110"/>
      <c r="MU12" s="110"/>
      <c r="MV12" s="110"/>
      <c r="MW12" s="110"/>
      <c r="MX12" s="110"/>
      <c r="MY12" s="110"/>
      <c r="MZ12" s="110"/>
      <c r="NA12" s="110"/>
      <c r="NB12" s="110"/>
      <c r="NC12" s="110"/>
      <c r="ND12" s="110"/>
      <c r="NE12" s="110"/>
      <c r="NF12" s="110"/>
      <c r="NG12" s="110"/>
      <c r="NH12" s="111"/>
      <c r="NI12" s="5"/>
      <c r="NJ12" s="3"/>
      <c r="NK12" s="3"/>
      <c r="NL12" s="3"/>
      <c r="NM12" s="3"/>
      <c r="NN12" s="3"/>
      <c r="NO12" s="3"/>
      <c r="NP12" s="3"/>
      <c r="NQ12" s="3"/>
      <c r="NR12" s="3"/>
      <c r="NS12" s="3"/>
      <c r="NT12" s="3"/>
      <c r="NU12" s="3"/>
      <c r="NV12" s="3"/>
      <c r="NW12" s="3"/>
      <c r="NX12" s="3"/>
    </row>
    <row r="13" spans="1:388" ht="17.25" customHeight="1">
      <c r="A13" s="2"/>
      <c r="B13" s="112" t="s">
        <v>32</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c r="IW13" s="112"/>
      <c r="IX13" s="112"/>
      <c r="IY13" s="112"/>
      <c r="IZ13" s="112"/>
      <c r="JA13" s="112"/>
      <c r="JB13" s="112"/>
      <c r="JC13" s="112"/>
      <c r="JD13" s="112"/>
      <c r="JE13" s="112"/>
      <c r="JF13" s="112"/>
      <c r="JG13" s="112"/>
      <c r="JH13" s="112"/>
      <c r="JI13" s="112"/>
      <c r="JJ13" s="112"/>
      <c r="JK13" s="112"/>
      <c r="JL13" s="112"/>
      <c r="JM13" s="112"/>
      <c r="JN13" s="112"/>
      <c r="JO13" s="112"/>
      <c r="JP13" s="112"/>
      <c r="JQ13" s="112"/>
      <c r="JR13" s="112"/>
      <c r="JS13" s="112"/>
      <c r="JT13" s="112"/>
      <c r="JU13" s="112"/>
      <c r="JV13" s="112"/>
      <c r="JW13" s="112"/>
      <c r="JX13" s="112"/>
      <c r="JY13" s="112"/>
      <c r="JZ13" s="112"/>
      <c r="KA13" s="112"/>
      <c r="KB13" s="112"/>
      <c r="KC13" s="112"/>
      <c r="KD13" s="112"/>
      <c r="KE13" s="112"/>
      <c r="KF13" s="112"/>
      <c r="KG13" s="112"/>
      <c r="KH13" s="112"/>
      <c r="KI13" s="112"/>
      <c r="KJ13" s="112"/>
      <c r="KK13" s="112"/>
      <c r="KL13" s="112"/>
      <c r="KM13" s="112"/>
      <c r="KN13" s="112"/>
      <c r="KO13" s="112"/>
      <c r="KP13" s="112"/>
      <c r="KQ13" s="112"/>
      <c r="KR13" s="112"/>
      <c r="KS13" s="112"/>
      <c r="KT13" s="112"/>
      <c r="KU13" s="112"/>
      <c r="KV13" s="112"/>
      <c r="KW13" s="112"/>
      <c r="KX13" s="112"/>
      <c r="KY13" s="112"/>
      <c r="KZ13" s="112"/>
      <c r="LA13" s="112"/>
      <c r="LB13" s="112"/>
      <c r="LC13" s="112"/>
      <c r="LD13" s="112"/>
      <c r="LE13" s="112"/>
      <c r="LF13" s="112"/>
      <c r="LG13" s="112"/>
      <c r="LH13" s="112"/>
      <c r="LI13" s="112"/>
      <c r="LJ13" s="112"/>
      <c r="LK13" s="112"/>
      <c r="LL13" s="112"/>
      <c r="LM13" s="112"/>
      <c r="LN13" s="112"/>
      <c r="LO13" s="112"/>
      <c r="LP13" s="112"/>
      <c r="LQ13" s="112"/>
      <c r="LR13" s="112"/>
      <c r="LS13" s="112"/>
      <c r="LT13" s="112"/>
      <c r="LU13" s="112"/>
      <c r="LV13" s="112"/>
      <c r="LW13" s="112"/>
      <c r="LX13" s="112"/>
      <c r="LY13" s="112"/>
      <c r="LZ13" s="112"/>
      <c r="MA13" s="112"/>
      <c r="MB13" s="112"/>
      <c r="MC13" s="112"/>
      <c r="MD13" s="112"/>
      <c r="ME13" s="112"/>
      <c r="MF13" s="112"/>
      <c r="MG13" s="112"/>
      <c r="MH13" s="112"/>
      <c r="MI13" s="112"/>
      <c r="MJ13" s="112"/>
      <c r="MK13" s="112"/>
      <c r="ML13" s="112"/>
      <c r="MM13" s="112"/>
      <c r="MN13" s="112"/>
      <c r="MO13" s="112"/>
      <c r="MP13" s="112"/>
      <c r="MQ13" s="112"/>
      <c r="MR13" s="112"/>
      <c r="MS13" s="112"/>
      <c r="MT13" s="112"/>
      <c r="MU13" s="112"/>
      <c r="MV13" s="112"/>
      <c r="MW13" s="112"/>
      <c r="MX13" s="112"/>
      <c r="MY13" s="112"/>
      <c r="MZ13" s="112"/>
      <c r="NA13" s="112"/>
      <c r="NB13" s="112"/>
      <c r="NC13" s="112"/>
      <c r="ND13" s="112"/>
      <c r="NE13" s="112"/>
      <c r="NF13" s="112"/>
      <c r="NG13" s="112"/>
      <c r="NH13" s="112"/>
      <c r="NI13" s="5"/>
      <c r="NJ13" s="6"/>
      <c r="NK13" s="6"/>
      <c r="NL13" s="6"/>
      <c r="NM13" s="6"/>
      <c r="NN13" s="6"/>
      <c r="NO13" s="6"/>
      <c r="NP13" s="6"/>
      <c r="NQ13" s="6"/>
      <c r="NR13" s="6"/>
      <c r="NS13" s="6"/>
      <c r="NT13" s="6"/>
      <c r="NU13" s="6"/>
      <c r="NV13" s="6"/>
      <c r="NW13" s="6"/>
      <c r="NX13" s="6"/>
    </row>
    <row r="14" spans="1:388" ht="17.25" customHeight="1">
      <c r="A14" s="2"/>
      <c r="B14" s="112" t="s">
        <v>33</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112"/>
      <c r="MX14" s="112"/>
      <c r="MY14" s="112"/>
      <c r="MZ14" s="112"/>
      <c r="NA14" s="112"/>
      <c r="NB14" s="112"/>
      <c r="NC14" s="112"/>
      <c r="ND14" s="112"/>
      <c r="NE14" s="112"/>
      <c r="NF14" s="112"/>
      <c r="NG14" s="112"/>
      <c r="NH14" s="112"/>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3" t="s">
        <v>36</v>
      </c>
      <c r="NK16" s="114"/>
      <c r="NL16" s="114"/>
      <c r="NM16" s="114"/>
      <c r="NN16" s="115"/>
      <c r="NO16" s="116" t="s">
        <v>37</v>
      </c>
      <c r="NP16" s="117"/>
      <c r="NQ16" s="117"/>
      <c r="NR16" s="117"/>
      <c r="NS16" s="118"/>
      <c r="NT16" s="116" t="s">
        <v>38</v>
      </c>
      <c r="NU16" s="117"/>
      <c r="NV16" s="117"/>
      <c r="NW16" s="117"/>
      <c r="NX16" s="118"/>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2" t="s">
        <v>39</v>
      </c>
      <c r="NK17" s="123"/>
      <c r="NL17" s="123"/>
      <c r="NM17" s="123"/>
      <c r="NN17" s="124"/>
      <c r="NO17" s="119"/>
      <c r="NP17" s="120"/>
      <c r="NQ17" s="120"/>
      <c r="NR17" s="120"/>
      <c r="NS17" s="121"/>
      <c r="NT17" s="119"/>
      <c r="NU17" s="120"/>
      <c r="NV17" s="120"/>
      <c r="NW17" s="120"/>
      <c r="NX17" s="12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1" t="s">
        <v>40</v>
      </c>
      <c r="NK18" s="102"/>
      <c r="NL18" s="102"/>
      <c r="NM18" s="105" t="s">
        <v>41</v>
      </c>
      <c r="NN18" s="106"/>
      <c r="NO18" s="101" t="s">
        <v>40</v>
      </c>
      <c r="NP18" s="102"/>
      <c r="NQ18" s="102"/>
      <c r="NR18" s="105" t="s">
        <v>41</v>
      </c>
      <c r="NS18" s="106"/>
      <c r="NT18" s="101" t="s">
        <v>40</v>
      </c>
      <c r="NU18" s="102"/>
      <c r="NV18" s="102"/>
      <c r="NW18" s="105" t="s">
        <v>41</v>
      </c>
      <c r="NX18" s="106"/>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3"/>
      <c r="NK19" s="104"/>
      <c r="NL19" s="104"/>
      <c r="NM19" s="107"/>
      <c r="NN19" s="108"/>
      <c r="NO19" s="103"/>
      <c r="NP19" s="104"/>
      <c r="NQ19" s="104"/>
      <c r="NR19" s="107"/>
      <c r="NS19" s="108"/>
      <c r="NT19" s="103"/>
      <c r="NU19" s="104"/>
      <c r="NV19" s="104"/>
      <c r="NW19" s="107"/>
      <c r="NX19" s="108"/>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8" t="s">
        <v>180</v>
      </c>
      <c r="NK22" s="99"/>
      <c r="NL22" s="99"/>
      <c r="NM22" s="99"/>
      <c r="NN22" s="99"/>
      <c r="NO22" s="99"/>
      <c r="NP22" s="99"/>
      <c r="NQ22" s="99"/>
      <c r="NR22" s="99"/>
      <c r="NS22" s="99"/>
      <c r="NT22" s="99"/>
      <c r="NU22" s="99"/>
      <c r="NV22" s="99"/>
      <c r="NW22" s="99"/>
      <c r="NX22" s="100"/>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4"/>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4"/>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4"/>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4"/>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4"/>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4"/>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4"/>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4"/>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4"/>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4"/>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100.8</v>
      </c>
      <c r="Q33" s="70"/>
      <c r="R33" s="70"/>
      <c r="S33" s="70"/>
      <c r="T33" s="70"/>
      <c r="U33" s="70"/>
      <c r="V33" s="70"/>
      <c r="W33" s="70"/>
      <c r="X33" s="70"/>
      <c r="Y33" s="70"/>
      <c r="Z33" s="70"/>
      <c r="AA33" s="70"/>
      <c r="AB33" s="70"/>
      <c r="AC33" s="70"/>
      <c r="AD33" s="71"/>
      <c r="AE33" s="69">
        <f>データ!AJ7</f>
        <v>99.3</v>
      </c>
      <c r="AF33" s="70"/>
      <c r="AG33" s="70"/>
      <c r="AH33" s="70"/>
      <c r="AI33" s="70"/>
      <c r="AJ33" s="70"/>
      <c r="AK33" s="70"/>
      <c r="AL33" s="70"/>
      <c r="AM33" s="70"/>
      <c r="AN33" s="70"/>
      <c r="AO33" s="70"/>
      <c r="AP33" s="70"/>
      <c r="AQ33" s="70"/>
      <c r="AR33" s="70"/>
      <c r="AS33" s="71"/>
      <c r="AT33" s="69">
        <f>データ!AK7</f>
        <v>99.7</v>
      </c>
      <c r="AU33" s="70"/>
      <c r="AV33" s="70"/>
      <c r="AW33" s="70"/>
      <c r="AX33" s="70"/>
      <c r="AY33" s="70"/>
      <c r="AZ33" s="70"/>
      <c r="BA33" s="70"/>
      <c r="BB33" s="70"/>
      <c r="BC33" s="70"/>
      <c r="BD33" s="70"/>
      <c r="BE33" s="70"/>
      <c r="BF33" s="70"/>
      <c r="BG33" s="70"/>
      <c r="BH33" s="71"/>
      <c r="BI33" s="69">
        <f>データ!AL7</f>
        <v>111.4</v>
      </c>
      <c r="BJ33" s="70"/>
      <c r="BK33" s="70"/>
      <c r="BL33" s="70"/>
      <c r="BM33" s="70"/>
      <c r="BN33" s="70"/>
      <c r="BO33" s="70"/>
      <c r="BP33" s="70"/>
      <c r="BQ33" s="70"/>
      <c r="BR33" s="70"/>
      <c r="BS33" s="70"/>
      <c r="BT33" s="70"/>
      <c r="BU33" s="70"/>
      <c r="BV33" s="70"/>
      <c r="BW33" s="71"/>
      <c r="BX33" s="69">
        <f>データ!AM7</f>
        <v>109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84.8</v>
      </c>
      <c r="DE33" s="70"/>
      <c r="DF33" s="70"/>
      <c r="DG33" s="70"/>
      <c r="DH33" s="70"/>
      <c r="DI33" s="70"/>
      <c r="DJ33" s="70"/>
      <c r="DK33" s="70"/>
      <c r="DL33" s="70"/>
      <c r="DM33" s="70"/>
      <c r="DN33" s="70"/>
      <c r="DO33" s="70"/>
      <c r="DP33" s="70"/>
      <c r="DQ33" s="70"/>
      <c r="DR33" s="71"/>
      <c r="DS33" s="69">
        <f>データ!AU7</f>
        <v>81.400000000000006</v>
      </c>
      <c r="DT33" s="70"/>
      <c r="DU33" s="70"/>
      <c r="DV33" s="70"/>
      <c r="DW33" s="70"/>
      <c r="DX33" s="70"/>
      <c r="DY33" s="70"/>
      <c r="DZ33" s="70"/>
      <c r="EA33" s="70"/>
      <c r="EB33" s="70"/>
      <c r="EC33" s="70"/>
      <c r="ED33" s="70"/>
      <c r="EE33" s="70"/>
      <c r="EF33" s="70"/>
      <c r="EG33" s="71"/>
      <c r="EH33" s="69">
        <f>データ!AV7</f>
        <v>75.7</v>
      </c>
      <c r="EI33" s="70"/>
      <c r="EJ33" s="70"/>
      <c r="EK33" s="70"/>
      <c r="EL33" s="70"/>
      <c r="EM33" s="70"/>
      <c r="EN33" s="70"/>
      <c r="EO33" s="70"/>
      <c r="EP33" s="70"/>
      <c r="EQ33" s="70"/>
      <c r="ER33" s="70"/>
      <c r="ES33" s="70"/>
      <c r="ET33" s="70"/>
      <c r="EU33" s="70"/>
      <c r="EV33" s="71"/>
      <c r="EW33" s="69">
        <f>データ!AW7</f>
        <v>77.599999999999994</v>
      </c>
      <c r="EX33" s="70"/>
      <c r="EY33" s="70"/>
      <c r="EZ33" s="70"/>
      <c r="FA33" s="70"/>
      <c r="FB33" s="70"/>
      <c r="FC33" s="70"/>
      <c r="FD33" s="70"/>
      <c r="FE33" s="70"/>
      <c r="FF33" s="70"/>
      <c r="FG33" s="70"/>
      <c r="FH33" s="70"/>
      <c r="FI33" s="70"/>
      <c r="FJ33" s="70"/>
      <c r="FK33" s="71"/>
      <c r="FL33" s="69">
        <f>データ!AX7</f>
        <v>83.5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82.4</v>
      </c>
      <c r="GS33" s="70"/>
      <c r="GT33" s="70"/>
      <c r="GU33" s="70"/>
      <c r="GV33" s="70"/>
      <c r="GW33" s="70"/>
      <c r="GX33" s="70"/>
      <c r="GY33" s="70"/>
      <c r="GZ33" s="70"/>
      <c r="HA33" s="70"/>
      <c r="HB33" s="70"/>
      <c r="HC33" s="70"/>
      <c r="HD33" s="70"/>
      <c r="HE33" s="70"/>
      <c r="HF33" s="71"/>
      <c r="HG33" s="69">
        <f>データ!BF7</f>
        <v>79.2</v>
      </c>
      <c r="HH33" s="70"/>
      <c r="HI33" s="70"/>
      <c r="HJ33" s="70"/>
      <c r="HK33" s="70"/>
      <c r="HL33" s="70"/>
      <c r="HM33" s="70"/>
      <c r="HN33" s="70"/>
      <c r="HO33" s="70"/>
      <c r="HP33" s="70"/>
      <c r="HQ33" s="70"/>
      <c r="HR33" s="70"/>
      <c r="HS33" s="70"/>
      <c r="HT33" s="70"/>
      <c r="HU33" s="71"/>
      <c r="HV33" s="69">
        <f>データ!BG7</f>
        <v>73.5</v>
      </c>
      <c r="HW33" s="70"/>
      <c r="HX33" s="70"/>
      <c r="HY33" s="70"/>
      <c r="HZ33" s="70"/>
      <c r="IA33" s="70"/>
      <c r="IB33" s="70"/>
      <c r="IC33" s="70"/>
      <c r="ID33" s="70"/>
      <c r="IE33" s="70"/>
      <c r="IF33" s="70"/>
      <c r="IG33" s="70"/>
      <c r="IH33" s="70"/>
      <c r="II33" s="70"/>
      <c r="IJ33" s="71"/>
      <c r="IK33" s="69">
        <f>データ!BH7</f>
        <v>75.400000000000006</v>
      </c>
      <c r="IL33" s="70"/>
      <c r="IM33" s="70"/>
      <c r="IN33" s="70"/>
      <c r="IO33" s="70"/>
      <c r="IP33" s="70"/>
      <c r="IQ33" s="70"/>
      <c r="IR33" s="70"/>
      <c r="IS33" s="70"/>
      <c r="IT33" s="70"/>
      <c r="IU33" s="70"/>
      <c r="IV33" s="70"/>
      <c r="IW33" s="70"/>
      <c r="IX33" s="70"/>
      <c r="IY33" s="71"/>
      <c r="IZ33" s="69">
        <f>データ!BI7</f>
        <v>81.400000000000006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88.3</v>
      </c>
      <c r="KG33" s="70"/>
      <c r="KH33" s="70"/>
      <c r="KI33" s="70"/>
      <c r="KJ33" s="70"/>
      <c r="KK33" s="70"/>
      <c r="KL33" s="70"/>
      <c r="KM33" s="70"/>
      <c r="KN33" s="70"/>
      <c r="KO33" s="70"/>
      <c r="KP33" s="70"/>
      <c r="KQ33" s="70"/>
      <c r="KR33" s="70"/>
      <c r="KS33" s="70"/>
      <c r="KT33" s="71"/>
      <c r="KU33" s="69">
        <f>データ!BQ7</f>
        <v>88.1</v>
      </c>
      <c r="KV33" s="70"/>
      <c r="KW33" s="70"/>
      <c r="KX33" s="70"/>
      <c r="KY33" s="70"/>
      <c r="KZ33" s="70"/>
      <c r="LA33" s="70"/>
      <c r="LB33" s="70"/>
      <c r="LC33" s="70"/>
      <c r="LD33" s="70"/>
      <c r="LE33" s="70"/>
      <c r="LF33" s="70"/>
      <c r="LG33" s="70"/>
      <c r="LH33" s="70"/>
      <c r="LI33" s="71"/>
      <c r="LJ33" s="69">
        <f>データ!BR7</f>
        <v>74.2</v>
      </c>
      <c r="LK33" s="70"/>
      <c r="LL33" s="70"/>
      <c r="LM33" s="70"/>
      <c r="LN33" s="70"/>
      <c r="LO33" s="70"/>
      <c r="LP33" s="70"/>
      <c r="LQ33" s="70"/>
      <c r="LR33" s="70"/>
      <c r="LS33" s="70"/>
      <c r="LT33" s="70"/>
      <c r="LU33" s="70"/>
      <c r="LV33" s="70"/>
      <c r="LW33" s="70"/>
      <c r="LX33" s="71"/>
      <c r="LY33" s="69">
        <f>データ!BS7</f>
        <v>76.900000000000006</v>
      </c>
      <c r="LZ33" s="70"/>
      <c r="MA33" s="70"/>
      <c r="MB33" s="70"/>
      <c r="MC33" s="70"/>
      <c r="MD33" s="70"/>
      <c r="ME33" s="70"/>
      <c r="MF33" s="70"/>
      <c r="MG33" s="70"/>
      <c r="MH33" s="70"/>
      <c r="MI33" s="70"/>
      <c r="MJ33" s="70"/>
      <c r="MK33" s="70"/>
      <c r="ML33" s="70"/>
      <c r="MM33" s="71"/>
      <c r="MN33" s="69">
        <f>データ!BT7</f>
        <v>80.400000000000006</v>
      </c>
      <c r="MO33" s="70"/>
      <c r="MP33" s="70"/>
      <c r="MQ33" s="70"/>
      <c r="MR33" s="70"/>
      <c r="MS33" s="70"/>
      <c r="MT33" s="70"/>
      <c r="MU33" s="70"/>
      <c r="MV33" s="70"/>
      <c r="MW33" s="70"/>
      <c r="MX33" s="70"/>
      <c r="MY33" s="70"/>
      <c r="MZ33" s="70"/>
      <c r="NA33" s="70"/>
      <c r="NB33" s="71"/>
      <c r="ND33" s="2"/>
      <c r="NE33" s="2"/>
      <c r="NF33" s="2"/>
      <c r="NG33" s="2"/>
      <c r="NH33" s="15"/>
      <c r="NI33" s="2"/>
      <c r="NJ33" s="94"/>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5"/>
      <c r="NK34" s="96"/>
      <c r="NL34" s="96"/>
      <c r="NM34" s="96"/>
      <c r="NN34" s="96"/>
      <c r="NO34" s="96"/>
      <c r="NP34" s="96"/>
      <c r="NQ34" s="96"/>
      <c r="NR34" s="96"/>
      <c r="NS34" s="96"/>
      <c r="NT34" s="96"/>
      <c r="NU34" s="96"/>
      <c r="NV34" s="96"/>
      <c r="NW34" s="96"/>
      <c r="NX34" s="97"/>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179</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4"/>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4"/>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4"/>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4"/>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4"/>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4"/>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4"/>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4"/>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4"/>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4"/>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4"/>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4" t="s">
        <v>181</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20942</v>
      </c>
      <c r="Q55" s="67"/>
      <c r="R55" s="67"/>
      <c r="S55" s="67"/>
      <c r="T55" s="67"/>
      <c r="U55" s="67"/>
      <c r="V55" s="67"/>
      <c r="W55" s="67"/>
      <c r="X55" s="67"/>
      <c r="Y55" s="67"/>
      <c r="Z55" s="67"/>
      <c r="AA55" s="67"/>
      <c r="AB55" s="67"/>
      <c r="AC55" s="67"/>
      <c r="AD55" s="68"/>
      <c r="AE55" s="66">
        <f>データ!CB7</f>
        <v>21072</v>
      </c>
      <c r="AF55" s="67"/>
      <c r="AG55" s="67"/>
      <c r="AH55" s="67"/>
      <c r="AI55" s="67"/>
      <c r="AJ55" s="67"/>
      <c r="AK55" s="67"/>
      <c r="AL55" s="67"/>
      <c r="AM55" s="67"/>
      <c r="AN55" s="67"/>
      <c r="AO55" s="67"/>
      <c r="AP55" s="67"/>
      <c r="AQ55" s="67"/>
      <c r="AR55" s="67"/>
      <c r="AS55" s="68"/>
      <c r="AT55" s="66">
        <f>データ!CC7</f>
        <v>23032</v>
      </c>
      <c r="AU55" s="67"/>
      <c r="AV55" s="67"/>
      <c r="AW55" s="67"/>
      <c r="AX55" s="67"/>
      <c r="AY55" s="67"/>
      <c r="AZ55" s="67"/>
      <c r="BA55" s="67"/>
      <c r="BB55" s="67"/>
      <c r="BC55" s="67"/>
      <c r="BD55" s="67"/>
      <c r="BE55" s="67"/>
      <c r="BF55" s="67"/>
      <c r="BG55" s="67"/>
      <c r="BH55" s="68"/>
      <c r="BI55" s="66">
        <f>データ!CD7</f>
        <v>21507</v>
      </c>
      <c r="BJ55" s="67"/>
      <c r="BK55" s="67"/>
      <c r="BL55" s="67"/>
      <c r="BM55" s="67"/>
      <c r="BN55" s="67"/>
      <c r="BO55" s="67"/>
      <c r="BP55" s="67"/>
      <c r="BQ55" s="67"/>
      <c r="BR55" s="67"/>
      <c r="BS55" s="67"/>
      <c r="BT55" s="67"/>
      <c r="BU55" s="67"/>
      <c r="BV55" s="67"/>
      <c r="BW55" s="68"/>
      <c r="BX55" s="66">
        <f>データ!CE7</f>
        <v>25006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8334</v>
      </c>
      <c r="DE55" s="67"/>
      <c r="DF55" s="67"/>
      <c r="DG55" s="67"/>
      <c r="DH55" s="67"/>
      <c r="DI55" s="67"/>
      <c r="DJ55" s="67"/>
      <c r="DK55" s="67"/>
      <c r="DL55" s="67"/>
      <c r="DM55" s="67"/>
      <c r="DN55" s="67"/>
      <c r="DO55" s="67"/>
      <c r="DP55" s="67"/>
      <c r="DQ55" s="67"/>
      <c r="DR55" s="68"/>
      <c r="DS55" s="66">
        <f>データ!CM7</f>
        <v>7963</v>
      </c>
      <c r="DT55" s="67"/>
      <c r="DU55" s="67"/>
      <c r="DV55" s="67"/>
      <c r="DW55" s="67"/>
      <c r="DX55" s="67"/>
      <c r="DY55" s="67"/>
      <c r="DZ55" s="67"/>
      <c r="EA55" s="67"/>
      <c r="EB55" s="67"/>
      <c r="EC55" s="67"/>
      <c r="ED55" s="67"/>
      <c r="EE55" s="67"/>
      <c r="EF55" s="67"/>
      <c r="EG55" s="68"/>
      <c r="EH55" s="66">
        <f>データ!CN7</f>
        <v>8661</v>
      </c>
      <c r="EI55" s="67"/>
      <c r="EJ55" s="67"/>
      <c r="EK55" s="67"/>
      <c r="EL55" s="67"/>
      <c r="EM55" s="67"/>
      <c r="EN55" s="67"/>
      <c r="EO55" s="67"/>
      <c r="EP55" s="67"/>
      <c r="EQ55" s="67"/>
      <c r="ER55" s="67"/>
      <c r="ES55" s="67"/>
      <c r="ET55" s="67"/>
      <c r="EU55" s="67"/>
      <c r="EV55" s="68"/>
      <c r="EW55" s="66">
        <f>データ!CO7</f>
        <v>8914</v>
      </c>
      <c r="EX55" s="67"/>
      <c r="EY55" s="67"/>
      <c r="EZ55" s="67"/>
      <c r="FA55" s="67"/>
      <c r="FB55" s="67"/>
      <c r="FC55" s="67"/>
      <c r="FD55" s="67"/>
      <c r="FE55" s="67"/>
      <c r="FF55" s="67"/>
      <c r="FG55" s="67"/>
      <c r="FH55" s="67"/>
      <c r="FI55" s="67"/>
      <c r="FJ55" s="67"/>
      <c r="FK55" s="68"/>
      <c r="FL55" s="66">
        <f>データ!CP7</f>
        <v>9748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58.6</v>
      </c>
      <c r="GS55" s="70"/>
      <c r="GT55" s="70"/>
      <c r="GU55" s="70"/>
      <c r="GV55" s="70"/>
      <c r="GW55" s="70"/>
      <c r="GX55" s="70"/>
      <c r="GY55" s="70"/>
      <c r="GZ55" s="70"/>
      <c r="HA55" s="70"/>
      <c r="HB55" s="70"/>
      <c r="HC55" s="70"/>
      <c r="HD55" s="70"/>
      <c r="HE55" s="70"/>
      <c r="HF55" s="71"/>
      <c r="HG55" s="69">
        <f>データ!CX7</f>
        <v>63.1</v>
      </c>
      <c r="HH55" s="70"/>
      <c r="HI55" s="70"/>
      <c r="HJ55" s="70"/>
      <c r="HK55" s="70"/>
      <c r="HL55" s="70"/>
      <c r="HM55" s="70"/>
      <c r="HN55" s="70"/>
      <c r="HO55" s="70"/>
      <c r="HP55" s="70"/>
      <c r="HQ55" s="70"/>
      <c r="HR55" s="70"/>
      <c r="HS55" s="70"/>
      <c r="HT55" s="70"/>
      <c r="HU55" s="71"/>
      <c r="HV55" s="69">
        <f>データ!CY7</f>
        <v>81.599999999999994</v>
      </c>
      <c r="HW55" s="70"/>
      <c r="HX55" s="70"/>
      <c r="HY55" s="70"/>
      <c r="HZ55" s="70"/>
      <c r="IA55" s="70"/>
      <c r="IB55" s="70"/>
      <c r="IC55" s="70"/>
      <c r="ID55" s="70"/>
      <c r="IE55" s="70"/>
      <c r="IF55" s="70"/>
      <c r="IG55" s="70"/>
      <c r="IH55" s="70"/>
      <c r="II55" s="70"/>
      <c r="IJ55" s="71"/>
      <c r="IK55" s="69">
        <f>データ!CZ7</f>
        <v>80.5</v>
      </c>
      <c r="IL55" s="70"/>
      <c r="IM55" s="70"/>
      <c r="IN55" s="70"/>
      <c r="IO55" s="70"/>
      <c r="IP55" s="70"/>
      <c r="IQ55" s="70"/>
      <c r="IR55" s="70"/>
      <c r="IS55" s="70"/>
      <c r="IT55" s="70"/>
      <c r="IU55" s="70"/>
      <c r="IV55" s="70"/>
      <c r="IW55" s="70"/>
      <c r="IX55" s="70"/>
      <c r="IY55" s="71"/>
      <c r="IZ55" s="69">
        <f>データ!DA7</f>
        <v>73.7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v>
      </c>
      <c r="KG55" s="70"/>
      <c r="KH55" s="70"/>
      <c r="KI55" s="70"/>
      <c r="KJ55" s="70"/>
      <c r="KK55" s="70"/>
      <c r="KL55" s="70"/>
      <c r="KM55" s="70"/>
      <c r="KN55" s="70"/>
      <c r="KO55" s="70"/>
      <c r="KP55" s="70"/>
      <c r="KQ55" s="70"/>
      <c r="KR55" s="70"/>
      <c r="KS55" s="70"/>
      <c r="KT55" s="71"/>
      <c r="KU55" s="69">
        <f>データ!DI7</f>
        <v>7.5</v>
      </c>
      <c r="KV55" s="70"/>
      <c r="KW55" s="70"/>
      <c r="KX55" s="70"/>
      <c r="KY55" s="70"/>
      <c r="KZ55" s="70"/>
      <c r="LA55" s="70"/>
      <c r="LB55" s="70"/>
      <c r="LC55" s="70"/>
      <c r="LD55" s="70"/>
      <c r="LE55" s="70"/>
      <c r="LF55" s="70"/>
      <c r="LG55" s="70"/>
      <c r="LH55" s="70"/>
      <c r="LI55" s="71"/>
      <c r="LJ55" s="69">
        <f>データ!DJ7</f>
        <v>8.6999999999999993</v>
      </c>
      <c r="LK55" s="70"/>
      <c r="LL55" s="70"/>
      <c r="LM55" s="70"/>
      <c r="LN55" s="70"/>
      <c r="LO55" s="70"/>
      <c r="LP55" s="70"/>
      <c r="LQ55" s="70"/>
      <c r="LR55" s="70"/>
      <c r="LS55" s="70"/>
      <c r="LT55" s="70"/>
      <c r="LU55" s="70"/>
      <c r="LV55" s="70"/>
      <c r="LW55" s="70"/>
      <c r="LX55" s="71"/>
      <c r="LY55" s="69">
        <f>データ!DK7</f>
        <v>6.7</v>
      </c>
      <c r="LZ55" s="70"/>
      <c r="MA55" s="70"/>
      <c r="MB55" s="70"/>
      <c r="MC55" s="70"/>
      <c r="MD55" s="70"/>
      <c r="ME55" s="70"/>
      <c r="MF55" s="70"/>
      <c r="MG55" s="70"/>
      <c r="MH55" s="70"/>
      <c r="MI55" s="70"/>
      <c r="MJ55" s="70"/>
      <c r="MK55" s="70"/>
      <c r="ML55" s="70"/>
      <c r="MM55" s="71"/>
      <c r="MN55" s="69">
        <f>データ!DL7</f>
        <v>6.8</v>
      </c>
      <c r="MO55" s="70"/>
      <c r="MP55" s="70"/>
      <c r="MQ55" s="70"/>
      <c r="MR55" s="70"/>
      <c r="MS55" s="70"/>
      <c r="MT55" s="70"/>
      <c r="MU55" s="70"/>
      <c r="MV55" s="70"/>
      <c r="MW55" s="70"/>
      <c r="MX55" s="70"/>
      <c r="MY55" s="70"/>
      <c r="MZ55" s="70"/>
      <c r="NA55" s="70"/>
      <c r="NB55" s="71"/>
      <c r="NC55" s="2"/>
      <c r="ND55" s="2"/>
      <c r="NE55" s="2"/>
      <c r="NF55" s="2"/>
      <c r="NG55" s="2"/>
      <c r="NH55" s="15"/>
      <c r="NI55" s="2"/>
      <c r="NJ55" s="94"/>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94"/>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4"/>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4"/>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4"/>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4"/>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4"/>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4"/>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4"/>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4"/>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4"/>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4"/>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5"/>
      <c r="NK67" s="96"/>
      <c r="NL67" s="96"/>
      <c r="NM67" s="96"/>
      <c r="NN67" s="96"/>
      <c r="NO67" s="96"/>
      <c r="NP67" s="96"/>
      <c r="NQ67" s="96"/>
      <c r="NR67" s="96"/>
      <c r="NS67" s="96"/>
      <c r="NT67" s="96"/>
      <c r="NU67" s="96"/>
      <c r="NV67" s="96"/>
      <c r="NW67" s="96"/>
      <c r="NX67" s="9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178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35.700000000000003</v>
      </c>
      <c r="DH79" s="70"/>
      <c r="DI79" s="70"/>
      <c r="DJ79" s="70"/>
      <c r="DK79" s="70"/>
      <c r="DL79" s="70"/>
      <c r="DM79" s="70"/>
      <c r="DN79" s="70"/>
      <c r="DO79" s="70"/>
      <c r="DP79" s="70"/>
      <c r="DQ79" s="70"/>
      <c r="DR79" s="70"/>
      <c r="DS79" s="70"/>
      <c r="DT79" s="70"/>
      <c r="DU79" s="71"/>
      <c r="DV79" s="69">
        <f>データ!EE7</f>
        <v>39.299999999999997</v>
      </c>
      <c r="DW79" s="70"/>
      <c r="DX79" s="70"/>
      <c r="DY79" s="70"/>
      <c r="DZ79" s="70"/>
      <c r="EA79" s="70"/>
      <c r="EB79" s="70"/>
      <c r="EC79" s="70"/>
      <c r="ED79" s="70"/>
      <c r="EE79" s="70"/>
      <c r="EF79" s="70"/>
      <c r="EG79" s="70"/>
      <c r="EH79" s="70"/>
      <c r="EI79" s="70"/>
      <c r="EJ79" s="71"/>
      <c r="EK79" s="69">
        <f>データ!EF7</f>
        <v>43.4</v>
      </c>
      <c r="EL79" s="70"/>
      <c r="EM79" s="70"/>
      <c r="EN79" s="70"/>
      <c r="EO79" s="70"/>
      <c r="EP79" s="70"/>
      <c r="EQ79" s="70"/>
      <c r="ER79" s="70"/>
      <c r="ES79" s="70"/>
      <c r="ET79" s="70"/>
      <c r="EU79" s="70"/>
      <c r="EV79" s="70"/>
      <c r="EW79" s="70"/>
      <c r="EX79" s="70"/>
      <c r="EY79" s="71"/>
      <c r="EZ79" s="69">
        <f>データ!EG7</f>
        <v>46.9</v>
      </c>
      <c r="FA79" s="70"/>
      <c r="FB79" s="70"/>
      <c r="FC79" s="70"/>
      <c r="FD79" s="70"/>
      <c r="FE79" s="70"/>
      <c r="FF79" s="70"/>
      <c r="FG79" s="70"/>
      <c r="FH79" s="70"/>
      <c r="FI79" s="70"/>
      <c r="FJ79" s="70"/>
      <c r="FK79" s="70"/>
      <c r="FL79" s="70"/>
      <c r="FM79" s="70"/>
      <c r="FN79" s="71"/>
      <c r="FO79" s="69">
        <f>データ!EH7</f>
        <v>50.6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81.099999999999994</v>
      </c>
      <c r="GU79" s="70"/>
      <c r="GV79" s="70"/>
      <c r="GW79" s="70"/>
      <c r="GX79" s="70"/>
      <c r="GY79" s="70"/>
      <c r="GZ79" s="70"/>
      <c r="HA79" s="70"/>
      <c r="HB79" s="70"/>
      <c r="HC79" s="70"/>
      <c r="HD79" s="70"/>
      <c r="HE79" s="70"/>
      <c r="HF79" s="70"/>
      <c r="HG79" s="70"/>
      <c r="HH79" s="71"/>
      <c r="HI79" s="69">
        <f>データ!EP7</f>
        <v>77.099999999999994</v>
      </c>
      <c r="HJ79" s="70"/>
      <c r="HK79" s="70"/>
      <c r="HL79" s="70"/>
      <c r="HM79" s="70"/>
      <c r="HN79" s="70"/>
      <c r="HO79" s="70"/>
      <c r="HP79" s="70"/>
      <c r="HQ79" s="70"/>
      <c r="HR79" s="70"/>
      <c r="HS79" s="70"/>
      <c r="HT79" s="70"/>
      <c r="HU79" s="70"/>
      <c r="HV79" s="70"/>
      <c r="HW79" s="71"/>
      <c r="HX79" s="69">
        <f>データ!EQ7</f>
        <v>79.2</v>
      </c>
      <c r="HY79" s="70"/>
      <c r="HZ79" s="70"/>
      <c r="IA79" s="70"/>
      <c r="IB79" s="70"/>
      <c r="IC79" s="70"/>
      <c r="ID79" s="70"/>
      <c r="IE79" s="70"/>
      <c r="IF79" s="70"/>
      <c r="IG79" s="70"/>
      <c r="IH79" s="70"/>
      <c r="II79" s="70"/>
      <c r="IJ79" s="70"/>
      <c r="IK79" s="70"/>
      <c r="IL79" s="71"/>
      <c r="IM79" s="69">
        <f>データ!ER7</f>
        <v>76.900000000000006</v>
      </c>
      <c r="IN79" s="70"/>
      <c r="IO79" s="70"/>
      <c r="IP79" s="70"/>
      <c r="IQ79" s="70"/>
      <c r="IR79" s="70"/>
      <c r="IS79" s="70"/>
      <c r="IT79" s="70"/>
      <c r="IU79" s="70"/>
      <c r="IV79" s="70"/>
      <c r="IW79" s="70"/>
      <c r="IX79" s="70"/>
      <c r="IY79" s="70"/>
      <c r="IZ79" s="70"/>
      <c r="JA79" s="71"/>
      <c r="JB79" s="69">
        <f>データ!ES7</f>
        <v>79.2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23515236</v>
      </c>
      <c r="KH79" s="67"/>
      <c r="KI79" s="67"/>
      <c r="KJ79" s="67"/>
      <c r="KK79" s="67"/>
      <c r="KL79" s="67"/>
      <c r="KM79" s="67"/>
      <c r="KN79" s="67"/>
      <c r="KO79" s="67"/>
      <c r="KP79" s="67"/>
      <c r="KQ79" s="67"/>
      <c r="KR79" s="67"/>
      <c r="KS79" s="67"/>
      <c r="KT79" s="67"/>
      <c r="KU79" s="68"/>
      <c r="KV79" s="66">
        <f>データ!FA7</f>
        <v>23611600</v>
      </c>
      <c r="KW79" s="67"/>
      <c r="KX79" s="67"/>
      <c r="KY79" s="67"/>
      <c r="KZ79" s="67"/>
      <c r="LA79" s="67"/>
      <c r="LB79" s="67"/>
      <c r="LC79" s="67"/>
      <c r="LD79" s="67"/>
      <c r="LE79" s="67"/>
      <c r="LF79" s="67"/>
      <c r="LG79" s="67"/>
      <c r="LH79" s="67"/>
      <c r="LI79" s="67"/>
      <c r="LJ79" s="68"/>
      <c r="LK79" s="66">
        <f>データ!FB7</f>
        <v>23687545</v>
      </c>
      <c r="LL79" s="67"/>
      <c r="LM79" s="67"/>
      <c r="LN79" s="67"/>
      <c r="LO79" s="67"/>
      <c r="LP79" s="67"/>
      <c r="LQ79" s="67"/>
      <c r="LR79" s="67"/>
      <c r="LS79" s="67"/>
      <c r="LT79" s="67"/>
      <c r="LU79" s="67"/>
      <c r="LV79" s="67"/>
      <c r="LW79" s="67"/>
      <c r="LX79" s="67"/>
      <c r="LY79" s="68"/>
      <c r="LZ79" s="66">
        <f>データ!FC7</f>
        <v>23890800</v>
      </c>
      <c r="MA79" s="67"/>
      <c r="MB79" s="67"/>
      <c r="MC79" s="67"/>
      <c r="MD79" s="67"/>
      <c r="ME79" s="67"/>
      <c r="MF79" s="67"/>
      <c r="MG79" s="67"/>
      <c r="MH79" s="67"/>
      <c r="MI79" s="67"/>
      <c r="MJ79" s="67"/>
      <c r="MK79" s="67"/>
      <c r="ML79" s="67"/>
      <c r="MM79" s="67"/>
      <c r="MN79" s="68"/>
      <c r="MO79" s="66">
        <f>データ!FD7</f>
        <v>23968255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7kvBttuyah7BZ+wQCNDnGuDmcMWN+WNjPMxe1Yk+5YuOwobhGjz7PN7f33YDaaDWrMbSPdlRe1Stf5av4w2aQ==" saltValue="NucB8IPW3rEOCMN6VBZSC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3" t="s">
        <v>110</v>
      </c>
      <c r="AJ4" s="154"/>
      <c r="AK4" s="154"/>
      <c r="AL4" s="154"/>
      <c r="AM4" s="154"/>
      <c r="AN4" s="154"/>
      <c r="AO4" s="154"/>
      <c r="AP4" s="154"/>
      <c r="AQ4" s="154"/>
      <c r="AR4" s="154"/>
      <c r="AS4" s="155"/>
      <c r="AT4" s="152" t="s">
        <v>111</v>
      </c>
      <c r="AU4" s="151"/>
      <c r="AV4" s="151"/>
      <c r="AW4" s="151"/>
      <c r="AX4" s="151"/>
      <c r="AY4" s="151"/>
      <c r="AZ4" s="151"/>
      <c r="BA4" s="151"/>
      <c r="BB4" s="151"/>
      <c r="BC4" s="151"/>
      <c r="BD4" s="151"/>
      <c r="BE4" s="152" t="s">
        <v>112</v>
      </c>
      <c r="BF4" s="151"/>
      <c r="BG4" s="151"/>
      <c r="BH4" s="151"/>
      <c r="BI4" s="151"/>
      <c r="BJ4" s="151"/>
      <c r="BK4" s="151"/>
      <c r="BL4" s="151"/>
      <c r="BM4" s="151"/>
      <c r="BN4" s="151"/>
      <c r="BO4" s="151"/>
      <c r="BP4" s="153" t="s">
        <v>113</v>
      </c>
      <c r="BQ4" s="154"/>
      <c r="BR4" s="154"/>
      <c r="BS4" s="154"/>
      <c r="BT4" s="154"/>
      <c r="BU4" s="154"/>
      <c r="BV4" s="154"/>
      <c r="BW4" s="154"/>
      <c r="BX4" s="154"/>
      <c r="BY4" s="154"/>
      <c r="BZ4" s="155"/>
      <c r="CA4" s="151" t="s">
        <v>114</v>
      </c>
      <c r="CB4" s="151"/>
      <c r="CC4" s="151"/>
      <c r="CD4" s="151"/>
      <c r="CE4" s="151"/>
      <c r="CF4" s="151"/>
      <c r="CG4" s="151"/>
      <c r="CH4" s="151"/>
      <c r="CI4" s="151"/>
      <c r="CJ4" s="151"/>
      <c r="CK4" s="151"/>
      <c r="CL4" s="152" t="s">
        <v>115</v>
      </c>
      <c r="CM4" s="151"/>
      <c r="CN4" s="151"/>
      <c r="CO4" s="151"/>
      <c r="CP4" s="151"/>
      <c r="CQ4" s="151"/>
      <c r="CR4" s="151"/>
      <c r="CS4" s="151"/>
      <c r="CT4" s="151"/>
      <c r="CU4" s="151"/>
      <c r="CV4" s="151"/>
      <c r="CW4" s="151" t="s">
        <v>116</v>
      </c>
      <c r="CX4" s="151"/>
      <c r="CY4" s="151"/>
      <c r="CZ4" s="151"/>
      <c r="DA4" s="151"/>
      <c r="DB4" s="151"/>
      <c r="DC4" s="151"/>
      <c r="DD4" s="151"/>
      <c r="DE4" s="151"/>
      <c r="DF4" s="151"/>
      <c r="DG4" s="151"/>
      <c r="DH4" s="151" t="s">
        <v>117</v>
      </c>
      <c r="DI4" s="151"/>
      <c r="DJ4" s="151"/>
      <c r="DK4" s="151"/>
      <c r="DL4" s="151"/>
      <c r="DM4" s="151"/>
      <c r="DN4" s="151"/>
      <c r="DO4" s="151"/>
      <c r="DP4" s="151"/>
      <c r="DQ4" s="151"/>
      <c r="DR4" s="151"/>
      <c r="DS4" s="152" t="s">
        <v>118</v>
      </c>
      <c r="DT4" s="151"/>
      <c r="DU4" s="151"/>
      <c r="DV4" s="151"/>
      <c r="DW4" s="151"/>
      <c r="DX4" s="151"/>
      <c r="DY4" s="151"/>
      <c r="DZ4" s="151"/>
      <c r="EA4" s="151"/>
      <c r="EB4" s="151"/>
      <c r="EC4" s="151"/>
      <c r="ED4" s="153" t="s">
        <v>119</v>
      </c>
      <c r="EE4" s="154"/>
      <c r="EF4" s="154"/>
      <c r="EG4" s="154"/>
      <c r="EH4" s="154"/>
      <c r="EI4" s="154"/>
      <c r="EJ4" s="154"/>
      <c r="EK4" s="154"/>
      <c r="EL4" s="154"/>
      <c r="EM4" s="154"/>
      <c r="EN4" s="155"/>
      <c r="EO4" s="151" t="s">
        <v>120</v>
      </c>
      <c r="EP4" s="151"/>
      <c r="EQ4" s="151"/>
      <c r="ER4" s="151"/>
      <c r="ES4" s="151"/>
      <c r="ET4" s="151"/>
      <c r="EU4" s="151"/>
      <c r="EV4" s="151"/>
      <c r="EW4" s="151"/>
      <c r="EX4" s="151"/>
      <c r="EY4" s="151"/>
      <c r="EZ4" s="151" t="s">
        <v>121</v>
      </c>
      <c r="FA4" s="151"/>
      <c r="FB4" s="151"/>
      <c r="FC4" s="151"/>
      <c r="FD4" s="151"/>
      <c r="FE4" s="151"/>
      <c r="FF4" s="151"/>
      <c r="FG4" s="151"/>
      <c r="FH4" s="151"/>
      <c r="FI4" s="151"/>
      <c r="FJ4" s="151"/>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c r="A6" s="35" t="s">
        <v>158</v>
      </c>
      <c r="B6" s="50">
        <f>B8</f>
        <v>2022</v>
      </c>
      <c r="C6" s="50">
        <f t="shared" ref="C6:M6" si="2">C8</f>
        <v>462047</v>
      </c>
      <c r="D6" s="50">
        <f t="shared" si="2"/>
        <v>46</v>
      </c>
      <c r="E6" s="50">
        <f t="shared" si="2"/>
        <v>6</v>
      </c>
      <c r="F6" s="50">
        <f t="shared" si="2"/>
        <v>0</v>
      </c>
      <c r="G6" s="50">
        <f t="shared" si="2"/>
        <v>1</v>
      </c>
      <c r="H6" s="148" t="str">
        <f>IF(H8&lt;&gt;I8,H8,"")&amp;IF(I8&lt;&gt;J8,I8,"")&amp;"　"&amp;J8</f>
        <v>鹿児島県枕崎市　市立病院</v>
      </c>
      <c r="I6" s="149"/>
      <c r="J6" s="150"/>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1</v>
      </c>
      <c r="R6" s="50" t="str">
        <f t="shared" si="3"/>
        <v>-</v>
      </c>
      <c r="S6" s="50" t="str">
        <f t="shared" si="3"/>
        <v>ド 訓</v>
      </c>
      <c r="T6" s="50" t="str">
        <f t="shared" si="3"/>
        <v>救 輪</v>
      </c>
      <c r="U6" s="51">
        <f>U8</f>
        <v>19715</v>
      </c>
      <c r="V6" s="51">
        <f>V8</f>
        <v>3618</v>
      </c>
      <c r="W6" s="50" t="str">
        <f>W8</f>
        <v>第２種該当</v>
      </c>
      <c r="X6" s="50" t="str">
        <f t="shared" ref="X6" si="4">X8</f>
        <v>-</v>
      </c>
      <c r="Y6" s="50" t="str">
        <f t="shared" si="3"/>
        <v>１３：１</v>
      </c>
      <c r="Z6" s="51">
        <f t="shared" si="3"/>
        <v>26</v>
      </c>
      <c r="AA6" s="51">
        <f t="shared" si="3"/>
        <v>29</v>
      </c>
      <c r="AB6" s="51" t="str">
        <f t="shared" si="3"/>
        <v>-</v>
      </c>
      <c r="AC6" s="51" t="str">
        <f t="shared" si="3"/>
        <v>-</v>
      </c>
      <c r="AD6" s="51" t="str">
        <f t="shared" si="3"/>
        <v>-</v>
      </c>
      <c r="AE6" s="51">
        <f t="shared" si="3"/>
        <v>55</v>
      </c>
      <c r="AF6" s="51">
        <f t="shared" si="3"/>
        <v>23</v>
      </c>
      <c r="AG6" s="51">
        <f t="shared" si="3"/>
        <v>29</v>
      </c>
      <c r="AH6" s="51">
        <f t="shared" si="3"/>
        <v>52</v>
      </c>
      <c r="AI6" s="52">
        <f>IF(AI8="-",NA(),AI8)</f>
        <v>100.8</v>
      </c>
      <c r="AJ6" s="52">
        <f t="shared" ref="AJ6:AR6" si="5">IF(AJ8="-",NA(),AJ8)</f>
        <v>99.3</v>
      </c>
      <c r="AK6" s="52">
        <f t="shared" si="5"/>
        <v>99.7</v>
      </c>
      <c r="AL6" s="52">
        <f t="shared" si="5"/>
        <v>111.4</v>
      </c>
      <c r="AM6" s="52">
        <f t="shared" si="5"/>
        <v>109</v>
      </c>
      <c r="AN6" s="52">
        <f t="shared" si="5"/>
        <v>97.5</v>
      </c>
      <c r="AO6" s="52">
        <f t="shared" si="5"/>
        <v>97.7</v>
      </c>
      <c r="AP6" s="52">
        <f t="shared" si="5"/>
        <v>100.7</v>
      </c>
      <c r="AQ6" s="52">
        <f t="shared" si="5"/>
        <v>103.6</v>
      </c>
      <c r="AR6" s="52">
        <f t="shared" si="5"/>
        <v>101.9</v>
      </c>
      <c r="AS6" s="52" t="str">
        <f>IF(AS8="-","【-】","【"&amp;SUBSTITUTE(TEXT(AS8,"#,##0.0"),"-","△")&amp;"】")</f>
        <v>【103.5】</v>
      </c>
      <c r="AT6" s="52">
        <f>IF(AT8="-",NA(),AT8)</f>
        <v>84.8</v>
      </c>
      <c r="AU6" s="52">
        <f t="shared" ref="AU6:BC6" si="6">IF(AU8="-",NA(),AU8)</f>
        <v>81.400000000000006</v>
      </c>
      <c r="AV6" s="52">
        <f t="shared" si="6"/>
        <v>75.7</v>
      </c>
      <c r="AW6" s="52">
        <f t="shared" si="6"/>
        <v>77.599999999999994</v>
      </c>
      <c r="AX6" s="52">
        <f t="shared" si="6"/>
        <v>83.5</v>
      </c>
      <c r="AY6" s="52">
        <f t="shared" si="6"/>
        <v>77</v>
      </c>
      <c r="AZ6" s="52">
        <f t="shared" si="6"/>
        <v>77.099999999999994</v>
      </c>
      <c r="BA6" s="52">
        <f t="shared" si="6"/>
        <v>73.8</v>
      </c>
      <c r="BB6" s="52">
        <f t="shared" si="6"/>
        <v>75.5</v>
      </c>
      <c r="BC6" s="52">
        <f t="shared" si="6"/>
        <v>74.599999999999994</v>
      </c>
      <c r="BD6" s="52" t="str">
        <f>IF(BD8="-","【-】","【"&amp;SUBSTITUTE(TEXT(BD8,"#,##0.0"),"-","△")&amp;"】")</f>
        <v>【86.4】</v>
      </c>
      <c r="BE6" s="52">
        <f>IF(BE8="-",NA(),BE8)</f>
        <v>82.4</v>
      </c>
      <c r="BF6" s="52">
        <f t="shared" ref="BF6:BN6" si="7">IF(BF8="-",NA(),BF8)</f>
        <v>79.2</v>
      </c>
      <c r="BG6" s="52">
        <f t="shared" si="7"/>
        <v>73.5</v>
      </c>
      <c r="BH6" s="52">
        <f t="shared" si="7"/>
        <v>75.400000000000006</v>
      </c>
      <c r="BI6" s="52">
        <f t="shared" si="7"/>
        <v>81.400000000000006</v>
      </c>
      <c r="BJ6" s="52">
        <f t="shared" si="7"/>
        <v>73.2</v>
      </c>
      <c r="BK6" s="52">
        <f t="shared" si="7"/>
        <v>73.2</v>
      </c>
      <c r="BL6" s="52">
        <f t="shared" si="7"/>
        <v>69.900000000000006</v>
      </c>
      <c r="BM6" s="52">
        <f t="shared" si="7"/>
        <v>71.599999999999994</v>
      </c>
      <c r="BN6" s="52">
        <f t="shared" si="7"/>
        <v>70.8</v>
      </c>
      <c r="BO6" s="52" t="str">
        <f>IF(BO8="-","【-】","【"&amp;SUBSTITUTE(TEXT(BO8,"#,##0.0"),"-","△")&amp;"】")</f>
        <v>【83.7】</v>
      </c>
      <c r="BP6" s="52">
        <f>IF(BP8="-",NA(),BP8)</f>
        <v>88.3</v>
      </c>
      <c r="BQ6" s="52">
        <f t="shared" ref="BQ6:BY6" si="8">IF(BQ8="-",NA(),BQ8)</f>
        <v>88.1</v>
      </c>
      <c r="BR6" s="52">
        <f t="shared" si="8"/>
        <v>74.2</v>
      </c>
      <c r="BS6" s="52">
        <f t="shared" si="8"/>
        <v>76.900000000000006</v>
      </c>
      <c r="BT6" s="52">
        <f t="shared" si="8"/>
        <v>80.400000000000006</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20942</v>
      </c>
      <c r="CB6" s="53">
        <f t="shared" ref="CB6:CJ6" si="9">IF(CB8="-",NA(),CB8)</f>
        <v>21072</v>
      </c>
      <c r="CC6" s="53">
        <f t="shared" si="9"/>
        <v>23032</v>
      </c>
      <c r="CD6" s="53">
        <f t="shared" si="9"/>
        <v>21507</v>
      </c>
      <c r="CE6" s="53">
        <f t="shared" si="9"/>
        <v>25006</v>
      </c>
      <c r="CF6" s="53">
        <f t="shared" si="9"/>
        <v>25711</v>
      </c>
      <c r="CG6" s="53">
        <f t="shared" si="9"/>
        <v>26415</v>
      </c>
      <c r="CH6" s="53">
        <f t="shared" si="9"/>
        <v>27227</v>
      </c>
      <c r="CI6" s="53">
        <f t="shared" si="9"/>
        <v>28176</v>
      </c>
      <c r="CJ6" s="53">
        <f t="shared" si="9"/>
        <v>29348</v>
      </c>
      <c r="CK6" s="52" t="str">
        <f>IF(CK8="-","【-】","【"&amp;SUBSTITUTE(TEXT(CK8,"#,##0"),"-","△")&amp;"】")</f>
        <v>【61,837】</v>
      </c>
      <c r="CL6" s="53">
        <f>IF(CL8="-",NA(),CL8)</f>
        <v>8334</v>
      </c>
      <c r="CM6" s="53">
        <f t="shared" ref="CM6:CU6" si="10">IF(CM8="-",NA(),CM8)</f>
        <v>7963</v>
      </c>
      <c r="CN6" s="53">
        <f t="shared" si="10"/>
        <v>8661</v>
      </c>
      <c r="CO6" s="53">
        <f t="shared" si="10"/>
        <v>8914</v>
      </c>
      <c r="CP6" s="53">
        <f t="shared" si="10"/>
        <v>9748</v>
      </c>
      <c r="CQ6" s="53">
        <f t="shared" si="10"/>
        <v>9060</v>
      </c>
      <c r="CR6" s="53">
        <f t="shared" si="10"/>
        <v>9135</v>
      </c>
      <c r="CS6" s="53">
        <f t="shared" si="10"/>
        <v>9509</v>
      </c>
      <c r="CT6" s="53">
        <f t="shared" si="10"/>
        <v>9548</v>
      </c>
      <c r="CU6" s="53">
        <f t="shared" si="10"/>
        <v>9992</v>
      </c>
      <c r="CV6" s="52" t="str">
        <f>IF(CV8="-","【-】","【"&amp;SUBSTITUTE(TEXT(CV8,"#,##0"),"-","△")&amp;"】")</f>
        <v>【17,600】</v>
      </c>
      <c r="CW6" s="52">
        <f>IF(CW8="-",NA(),CW8)</f>
        <v>58.6</v>
      </c>
      <c r="CX6" s="52">
        <f t="shared" ref="CX6:DF6" si="11">IF(CX8="-",NA(),CX8)</f>
        <v>63.1</v>
      </c>
      <c r="CY6" s="52">
        <f t="shared" si="11"/>
        <v>81.599999999999994</v>
      </c>
      <c r="CZ6" s="52">
        <f t="shared" si="11"/>
        <v>80.5</v>
      </c>
      <c r="DA6" s="52">
        <f t="shared" si="11"/>
        <v>73.7</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7</v>
      </c>
      <c r="DI6" s="52">
        <f t="shared" ref="DI6:DQ6" si="12">IF(DI8="-",NA(),DI8)</f>
        <v>7.5</v>
      </c>
      <c r="DJ6" s="52">
        <f t="shared" si="12"/>
        <v>8.6999999999999993</v>
      </c>
      <c r="DK6" s="52">
        <f t="shared" si="12"/>
        <v>6.7</v>
      </c>
      <c r="DL6" s="52">
        <f t="shared" si="12"/>
        <v>6.8</v>
      </c>
      <c r="DM6" s="52">
        <f t="shared" si="12"/>
        <v>16.5</v>
      </c>
      <c r="DN6" s="52">
        <f t="shared" si="12"/>
        <v>16</v>
      </c>
      <c r="DO6" s="52">
        <f t="shared" si="12"/>
        <v>15.7</v>
      </c>
      <c r="DP6" s="52">
        <f t="shared" si="12"/>
        <v>14.6</v>
      </c>
      <c r="DQ6" s="52">
        <f t="shared" si="12"/>
        <v>15.1</v>
      </c>
      <c r="DR6" s="52" t="str">
        <f>IF(DR8="-","【-】","【"&amp;SUBSTITUTE(TEXT(DR8,"#,##0.0"),"-","△")&amp;"】")</f>
        <v>【25.1】</v>
      </c>
      <c r="DS6" s="52">
        <f>IF(DS8="-",NA(),DS8)</f>
        <v>0</v>
      </c>
      <c r="DT6" s="52">
        <f t="shared" ref="DT6:EB6" si="13">IF(DT8="-",NA(),DT8)</f>
        <v>0</v>
      </c>
      <c r="DU6" s="52">
        <f t="shared" si="13"/>
        <v>0</v>
      </c>
      <c r="DV6" s="52">
        <f t="shared" si="13"/>
        <v>0</v>
      </c>
      <c r="DW6" s="52">
        <f t="shared" si="13"/>
        <v>0</v>
      </c>
      <c r="DX6" s="52">
        <f t="shared" si="13"/>
        <v>117</v>
      </c>
      <c r="DY6" s="52">
        <f t="shared" si="13"/>
        <v>118.8</v>
      </c>
      <c r="DZ6" s="52">
        <f t="shared" si="13"/>
        <v>136</v>
      </c>
      <c r="EA6" s="52">
        <f t="shared" si="13"/>
        <v>131.30000000000001</v>
      </c>
      <c r="EB6" s="52">
        <f t="shared" si="13"/>
        <v>133.6</v>
      </c>
      <c r="EC6" s="52" t="str">
        <f>IF(EC8="-","【-】","【"&amp;SUBSTITUTE(TEXT(EC8,"#,##0.0"),"-","△")&amp;"】")</f>
        <v>【63.0】</v>
      </c>
      <c r="ED6" s="52">
        <f>IF(ED8="-",NA(),ED8)</f>
        <v>35.700000000000003</v>
      </c>
      <c r="EE6" s="52">
        <f t="shared" ref="EE6:EM6" si="14">IF(EE8="-",NA(),EE8)</f>
        <v>39.299999999999997</v>
      </c>
      <c r="EF6" s="52">
        <f t="shared" si="14"/>
        <v>43.4</v>
      </c>
      <c r="EG6" s="52">
        <f t="shared" si="14"/>
        <v>46.9</v>
      </c>
      <c r="EH6" s="52">
        <f t="shared" si="14"/>
        <v>50.6</v>
      </c>
      <c r="EI6" s="52">
        <f t="shared" si="14"/>
        <v>56.1</v>
      </c>
      <c r="EJ6" s="52">
        <f t="shared" si="14"/>
        <v>56.4</v>
      </c>
      <c r="EK6" s="52">
        <f t="shared" si="14"/>
        <v>56.9</v>
      </c>
      <c r="EL6" s="52">
        <f t="shared" si="14"/>
        <v>58.3</v>
      </c>
      <c r="EM6" s="52">
        <f t="shared" si="14"/>
        <v>59.2</v>
      </c>
      <c r="EN6" s="52" t="str">
        <f>IF(EN8="-","【-】","【"&amp;SUBSTITUTE(TEXT(EN8,"#,##0.0"),"-","△")&amp;"】")</f>
        <v>【56.4】</v>
      </c>
      <c r="EO6" s="52">
        <f>IF(EO8="-",NA(),EO8)</f>
        <v>81.099999999999994</v>
      </c>
      <c r="EP6" s="52">
        <f t="shared" ref="EP6:EX6" si="15">IF(EP8="-",NA(),EP8)</f>
        <v>77.099999999999994</v>
      </c>
      <c r="EQ6" s="52">
        <f t="shared" si="15"/>
        <v>79.2</v>
      </c>
      <c r="ER6" s="52">
        <f t="shared" si="15"/>
        <v>76.900000000000006</v>
      </c>
      <c r="ES6" s="52">
        <f t="shared" si="15"/>
        <v>79.2</v>
      </c>
      <c r="ET6" s="52">
        <f t="shared" si="15"/>
        <v>73.2</v>
      </c>
      <c r="EU6" s="52">
        <f t="shared" si="15"/>
        <v>73.400000000000006</v>
      </c>
      <c r="EV6" s="52">
        <f t="shared" si="15"/>
        <v>72.5</v>
      </c>
      <c r="EW6" s="52">
        <f t="shared" si="15"/>
        <v>72.3</v>
      </c>
      <c r="EX6" s="52">
        <f t="shared" si="15"/>
        <v>72</v>
      </c>
      <c r="EY6" s="52" t="str">
        <f>IF(EY8="-","【-】","【"&amp;SUBSTITUTE(TEXT(EY8,"#,##0.0"),"-","△")&amp;"】")</f>
        <v>【70.7】</v>
      </c>
      <c r="EZ6" s="53">
        <f>IF(EZ8="-",NA(),EZ8)</f>
        <v>23515236</v>
      </c>
      <c r="FA6" s="53">
        <f t="shared" ref="FA6:FI6" si="16">IF(FA8="-",NA(),FA8)</f>
        <v>23611600</v>
      </c>
      <c r="FB6" s="53">
        <f t="shared" si="16"/>
        <v>23687545</v>
      </c>
      <c r="FC6" s="53">
        <f t="shared" si="16"/>
        <v>23890800</v>
      </c>
      <c r="FD6" s="53">
        <f t="shared" si="16"/>
        <v>23968255</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c r="A7" s="35" t="s">
        <v>159</v>
      </c>
      <c r="B7" s="50">
        <f t="shared" ref="B7:AH7" si="17">B8</f>
        <v>2022</v>
      </c>
      <c r="C7" s="50">
        <f t="shared" si="17"/>
        <v>462047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1</v>
      </c>
      <c r="R7" s="50" t="str">
        <f t="shared" si="17"/>
        <v>-</v>
      </c>
      <c r="S7" s="50" t="str">
        <f t="shared" si="17"/>
        <v>ド 訓</v>
      </c>
      <c r="T7" s="50" t="str">
        <f t="shared" si="17"/>
        <v>救 輪</v>
      </c>
      <c r="U7" s="51">
        <f>U8</f>
        <v>19715</v>
      </c>
      <c r="V7" s="51">
        <f>V8</f>
        <v>3618</v>
      </c>
      <c r="W7" s="50" t="str">
        <f>W8</f>
        <v>第２種該当</v>
      </c>
      <c r="X7" s="50" t="str">
        <f t="shared" si="17"/>
        <v>-</v>
      </c>
      <c r="Y7" s="50" t="str">
        <f t="shared" si="17"/>
        <v>１３：１</v>
      </c>
      <c r="Z7" s="51">
        <f t="shared" si="17"/>
        <v>26</v>
      </c>
      <c r="AA7" s="51">
        <f t="shared" si="17"/>
        <v>29</v>
      </c>
      <c r="AB7" s="51" t="str">
        <f t="shared" si="17"/>
        <v>-</v>
      </c>
      <c r="AC7" s="51" t="str">
        <f t="shared" si="17"/>
        <v>-</v>
      </c>
      <c r="AD7" s="51" t="str">
        <f t="shared" si="17"/>
        <v>-</v>
      </c>
      <c r="AE7" s="51">
        <f t="shared" si="17"/>
        <v>55</v>
      </c>
      <c r="AF7" s="51">
        <f t="shared" si="17"/>
        <v>23</v>
      </c>
      <c r="AG7" s="51">
        <f t="shared" si="17"/>
        <v>29</v>
      </c>
      <c r="AH7" s="51">
        <f t="shared" si="17"/>
        <v>52</v>
      </c>
      <c r="AI7" s="52">
        <f>AI8</f>
        <v>100.8</v>
      </c>
      <c r="AJ7" s="52">
        <f t="shared" ref="AJ7:AR7" si="18">AJ8</f>
        <v>99.3</v>
      </c>
      <c r="AK7" s="52">
        <f t="shared" si="18"/>
        <v>99.7</v>
      </c>
      <c r="AL7" s="52">
        <f t="shared" si="18"/>
        <v>111.4</v>
      </c>
      <c r="AM7" s="52">
        <f t="shared" si="18"/>
        <v>109</v>
      </c>
      <c r="AN7" s="52">
        <f t="shared" si="18"/>
        <v>97.5</v>
      </c>
      <c r="AO7" s="52">
        <f t="shared" si="18"/>
        <v>97.7</v>
      </c>
      <c r="AP7" s="52">
        <f t="shared" si="18"/>
        <v>100.7</v>
      </c>
      <c r="AQ7" s="52">
        <f t="shared" si="18"/>
        <v>103.6</v>
      </c>
      <c r="AR7" s="52">
        <f t="shared" si="18"/>
        <v>101.9</v>
      </c>
      <c r="AS7" s="52"/>
      <c r="AT7" s="52">
        <f>AT8</f>
        <v>84.8</v>
      </c>
      <c r="AU7" s="52">
        <f t="shared" ref="AU7:BC7" si="19">AU8</f>
        <v>81.400000000000006</v>
      </c>
      <c r="AV7" s="52">
        <f t="shared" si="19"/>
        <v>75.7</v>
      </c>
      <c r="AW7" s="52">
        <f t="shared" si="19"/>
        <v>77.599999999999994</v>
      </c>
      <c r="AX7" s="52">
        <f t="shared" si="19"/>
        <v>83.5</v>
      </c>
      <c r="AY7" s="52">
        <f t="shared" si="19"/>
        <v>77</v>
      </c>
      <c r="AZ7" s="52">
        <f t="shared" si="19"/>
        <v>77.099999999999994</v>
      </c>
      <c r="BA7" s="52">
        <f t="shared" si="19"/>
        <v>73.8</v>
      </c>
      <c r="BB7" s="52">
        <f t="shared" si="19"/>
        <v>75.5</v>
      </c>
      <c r="BC7" s="52">
        <f t="shared" si="19"/>
        <v>74.599999999999994</v>
      </c>
      <c r="BD7" s="52"/>
      <c r="BE7" s="52">
        <f>BE8</f>
        <v>82.4</v>
      </c>
      <c r="BF7" s="52">
        <f t="shared" ref="BF7:BN7" si="20">BF8</f>
        <v>79.2</v>
      </c>
      <c r="BG7" s="52">
        <f t="shared" si="20"/>
        <v>73.5</v>
      </c>
      <c r="BH7" s="52">
        <f t="shared" si="20"/>
        <v>75.400000000000006</v>
      </c>
      <c r="BI7" s="52">
        <f t="shared" si="20"/>
        <v>81.400000000000006</v>
      </c>
      <c r="BJ7" s="52">
        <f t="shared" si="20"/>
        <v>73.2</v>
      </c>
      <c r="BK7" s="52">
        <f t="shared" si="20"/>
        <v>73.2</v>
      </c>
      <c r="BL7" s="52">
        <f t="shared" si="20"/>
        <v>69.900000000000006</v>
      </c>
      <c r="BM7" s="52">
        <f t="shared" si="20"/>
        <v>71.599999999999994</v>
      </c>
      <c r="BN7" s="52">
        <f t="shared" si="20"/>
        <v>70.8</v>
      </c>
      <c r="BO7" s="52"/>
      <c r="BP7" s="52">
        <f>BP8</f>
        <v>88.3</v>
      </c>
      <c r="BQ7" s="52">
        <f t="shared" ref="BQ7:BY7" si="21">BQ8</f>
        <v>88.1</v>
      </c>
      <c r="BR7" s="52">
        <f t="shared" si="21"/>
        <v>74.2</v>
      </c>
      <c r="BS7" s="52">
        <f t="shared" si="21"/>
        <v>76.900000000000006</v>
      </c>
      <c r="BT7" s="52">
        <f t="shared" si="21"/>
        <v>80.400000000000006</v>
      </c>
      <c r="BU7" s="52">
        <f t="shared" si="21"/>
        <v>66.900000000000006</v>
      </c>
      <c r="BV7" s="52">
        <f t="shared" si="21"/>
        <v>66.099999999999994</v>
      </c>
      <c r="BW7" s="52">
        <f t="shared" si="21"/>
        <v>62.3</v>
      </c>
      <c r="BX7" s="52">
        <f t="shared" si="21"/>
        <v>62.1</v>
      </c>
      <c r="BY7" s="52">
        <f t="shared" si="21"/>
        <v>60.2</v>
      </c>
      <c r="BZ7" s="52"/>
      <c r="CA7" s="53">
        <f>CA8</f>
        <v>20942</v>
      </c>
      <c r="CB7" s="53">
        <f t="shared" ref="CB7:CJ7" si="22">CB8</f>
        <v>21072</v>
      </c>
      <c r="CC7" s="53">
        <f t="shared" si="22"/>
        <v>23032</v>
      </c>
      <c r="CD7" s="53">
        <f t="shared" si="22"/>
        <v>21507</v>
      </c>
      <c r="CE7" s="53">
        <f t="shared" si="22"/>
        <v>25006</v>
      </c>
      <c r="CF7" s="53">
        <f t="shared" si="22"/>
        <v>25711</v>
      </c>
      <c r="CG7" s="53">
        <f t="shared" si="22"/>
        <v>26415</v>
      </c>
      <c r="CH7" s="53">
        <f t="shared" si="22"/>
        <v>27227</v>
      </c>
      <c r="CI7" s="53">
        <f t="shared" si="22"/>
        <v>28176</v>
      </c>
      <c r="CJ7" s="53">
        <f t="shared" si="22"/>
        <v>29348</v>
      </c>
      <c r="CK7" s="52"/>
      <c r="CL7" s="53">
        <f>CL8</f>
        <v>8334</v>
      </c>
      <c r="CM7" s="53">
        <f t="shared" ref="CM7:CU7" si="23">CM8</f>
        <v>7963</v>
      </c>
      <c r="CN7" s="53">
        <f t="shared" si="23"/>
        <v>8661</v>
      </c>
      <c r="CO7" s="53">
        <f t="shared" si="23"/>
        <v>8914</v>
      </c>
      <c r="CP7" s="53">
        <f t="shared" si="23"/>
        <v>9748</v>
      </c>
      <c r="CQ7" s="53">
        <f t="shared" si="23"/>
        <v>9060</v>
      </c>
      <c r="CR7" s="53">
        <f t="shared" si="23"/>
        <v>9135</v>
      </c>
      <c r="CS7" s="53">
        <f t="shared" si="23"/>
        <v>9509</v>
      </c>
      <c r="CT7" s="53">
        <f t="shared" si="23"/>
        <v>9548</v>
      </c>
      <c r="CU7" s="53">
        <f t="shared" si="23"/>
        <v>9992</v>
      </c>
      <c r="CV7" s="52"/>
      <c r="CW7" s="52">
        <f>CW8</f>
        <v>58.6</v>
      </c>
      <c r="CX7" s="52">
        <f t="shared" ref="CX7:DF7" si="24">CX8</f>
        <v>63.1</v>
      </c>
      <c r="CY7" s="52">
        <f t="shared" si="24"/>
        <v>81.599999999999994</v>
      </c>
      <c r="CZ7" s="52">
        <f t="shared" si="24"/>
        <v>80.5</v>
      </c>
      <c r="DA7" s="52">
        <f t="shared" si="24"/>
        <v>73.7</v>
      </c>
      <c r="DB7" s="52">
        <f t="shared" si="24"/>
        <v>71.099999999999994</v>
      </c>
      <c r="DC7" s="52">
        <f t="shared" si="24"/>
        <v>72</v>
      </c>
      <c r="DD7" s="52">
        <f t="shared" si="24"/>
        <v>77.7</v>
      </c>
      <c r="DE7" s="52">
        <f t="shared" si="24"/>
        <v>75.7</v>
      </c>
      <c r="DF7" s="52">
        <f t="shared" si="24"/>
        <v>75.400000000000006</v>
      </c>
      <c r="DG7" s="52"/>
      <c r="DH7" s="52">
        <f>DH8</f>
        <v>7</v>
      </c>
      <c r="DI7" s="52">
        <f t="shared" ref="DI7:DQ7" si="25">DI8</f>
        <v>7.5</v>
      </c>
      <c r="DJ7" s="52">
        <f t="shared" si="25"/>
        <v>8.6999999999999993</v>
      </c>
      <c r="DK7" s="52">
        <f t="shared" si="25"/>
        <v>6.7</v>
      </c>
      <c r="DL7" s="52">
        <f t="shared" si="25"/>
        <v>6.8</v>
      </c>
      <c r="DM7" s="52">
        <f t="shared" si="25"/>
        <v>16.5</v>
      </c>
      <c r="DN7" s="52">
        <f t="shared" si="25"/>
        <v>16</v>
      </c>
      <c r="DO7" s="52">
        <f t="shared" si="25"/>
        <v>15.7</v>
      </c>
      <c r="DP7" s="52">
        <f t="shared" si="25"/>
        <v>14.6</v>
      </c>
      <c r="DQ7" s="52">
        <f t="shared" si="25"/>
        <v>15.1</v>
      </c>
      <c r="DR7" s="52"/>
      <c r="DS7" s="52">
        <f>DS8</f>
        <v>0</v>
      </c>
      <c r="DT7" s="52">
        <f t="shared" ref="DT7:EB7" si="26">DT8</f>
        <v>0</v>
      </c>
      <c r="DU7" s="52">
        <f t="shared" si="26"/>
        <v>0</v>
      </c>
      <c r="DV7" s="52">
        <f t="shared" si="26"/>
        <v>0</v>
      </c>
      <c r="DW7" s="52">
        <f t="shared" si="26"/>
        <v>0</v>
      </c>
      <c r="DX7" s="52">
        <f t="shared" si="26"/>
        <v>117</v>
      </c>
      <c r="DY7" s="52">
        <f t="shared" si="26"/>
        <v>118.8</v>
      </c>
      <c r="DZ7" s="52">
        <f t="shared" si="26"/>
        <v>136</v>
      </c>
      <c r="EA7" s="52">
        <f t="shared" si="26"/>
        <v>131.30000000000001</v>
      </c>
      <c r="EB7" s="52">
        <f t="shared" si="26"/>
        <v>133.6</v>
      </c>
      <c r="EC7" s="52"/>
      <c r="ED7" s="52">
        <f>ED8</f>
        <v>35.700000000000003</v>
      </c>
      <c r="EE7" s="52">
        <f t="shared" ref="EE7:EM7" si="27">EE8</f>
        <v>39.299999999999997</v>
      </c>
      <c r="EF7" s="52">
        <f t="shared" si="27"/>
        <v>43.4</v>
      </c>
      <c r="EG7" s="52">
        <f t="shared" si="27"/>
        <v>46.9</v>
      </c>
      <c r="EH7" s="52">
        <f t="shared" si="27"/>
        <v>50.6</v>
      </c>
      <c r="EI7" s="52">
        <f t="shared" si="27"/>
        <v>56.1</v>
      </c>
      <c r="EJ7" s="52">
        <f t="shared" si="27"/>
        <v>56.4</v>
      </c>
      <c r="EK7" s="52">
        <f t="shared" si="27"/>
        <v>56.9</v>
      </c>
      <c r="EL7" s="52">
        <f t="shared" si="27"/>
        <v>58.3</v>
      </c>
      <c r="EM7" s="52">
        <f t="shared" si="27"/>
        <v>59.2</v>
      </c>
      <c r="EN7" s="52"/>
      <c r="EO7" s="52">
        <f>EO8</f>
        <v>81.099999999999994</v>
      </c>
      <c r="EP7" s="52">
        <f t="shared" ref="EP7:EX7" si="28">EP8</f>
        <v>77.099999999999994</v>
      </c>
      <c r="EQ7" s="52">
        <f t="shared" si="28"/>
        <v>79.2</v>
      </c>
      <c r="ER7" s="52">
        <f t="shared" si="28"/>
        <v>76.900000000000006</v>
      </c>
      <c r="ES7" s="52">
        <f t="shared" si="28"/>
        <v>79.2</v>
      </c>
      <c r="ET7" s="52">
        <f t="shared" si="28"/>
        <v>73.2</v>
      </c>
      <c r="EU7" s="52">
        <f t="shared" si="28"/>
        <v>73.400000000000006</v>
      </c>
      <c r="EV7" s="52">
        <f t="shared" si="28"/>
        <v>72.5</v>
      </c>
      <c r="EW7" s="52">
        <f t="shared" si="28"/>
        <v>72.3</v>
      </c>
      <c r="EX7" s="52">
        <f t="shared" si="28"/>
        <v>72</v>
      </c>
      <c r="EY7" s="52"/>
      <c r="EZ7" s="53">
        <f>EZ8</f>
        <v>23515236</v>
      </c>
      <c r="FA7" s="53">
        <f t="shared" ref="FA7:FI7" si="29">FA8</f>
        <v>23611600</v>
      </c>
      <c r="FB7" s="53">
        <f t="shared" si="29"/>
        <v>23687545</v>
      </c>
      <c r="FC7" s="53">
        <f t="shared" si="29"/>
        <v>23890800</v>
      </c>
      <c r="FD7" s="53">
        <f t="shared" si="29"/>
        <v>23968255</v>
      </c>
      <c r="FE7" s="53">
        <f t="shared" si="29"/>
        <v>38744035</v>
      </c>
      <c r="FF7" s="53">
        <f t="shared" si="29"/>
        <v>40117620</v>
      </c>
      <c r="FG7" s="53">
        <f t="shared" si="29"/>
        <v>42330999</v>
      </c>
      <c r="FH7" s="53">
        <f t="shared" si="29"/>
        <v>43068047</v>
      </c>
      <c r="FI7" s="53">
        <f t="shared" si="29"/>
        <v>44341948</v>
      </c>
      <c r="FJ7" s="53"/>
    </row>
    <row r="8" spans="1:166" s="54" customFormat="1">
      <c r="A8" s="35"/>
      <c r="B8" s="55">
        <v>2022</v>
      </c>
      <c r="C8" s="55">
        <v>462047</v>
      </c>
      <c r="D8" s="55">
        <v>46</v>
      </c>
      <c r="E8" s="55">
        <v>6</v>
      </c>
      <c r="F8" s="55">
        <v>0</v>
      </c>
      <c r="G8" s="55">
        <v>1</v>
      </c>
      <c r="H8" s="55" t="s">
        <v>160</v>
      </c>
      <c r="I8" s="55" t="s">
        <v>161</v>
      </c>
      <c r="J8" s="55" t="s">
        <v>162</v>
      </c>
      <c r="K8" s="55" t="s">
        <v>163</v>
      </c>
      <c r="L8" s="55" t="s">
        <v>164</v>
      </c>
      <c r="M8" s="55" t="s">
        <v>165</v>
      </c>
      <c r="N8" s="55" t="s">
        <v>166</v>
      </c>
      <c r="O8" s="55" t="s">
        <v>167</v>
      </c>
      <c r="P8" s="55" t="s">
        <v>168</v>
      </c>
      <c r="Q8" s="56">
        <v>1</v>
      </c>
      <c r="R8" s="55" t="s">
        <v>40</v>
      </c>
      <c r="S8" s="55" t="s">
        <v>169</v>
      </c>
      <c r="T8" s="55" t="s">
        <v>170</v>
      </c>
      <c r="U8" s="56">
        <v>19715</v>
      </c>
      <c r="V8" s="56">
        <v>3618</v>
      </c>
      <c r="W8" s="55" t="s">
        <v>171</v>
      </c>
      <c r="X8" s="55" t="s">
        <v>40</v>
      </c>
      <c r="Y8" s="57" t="s">
        <v>172</v>
      </c>
      <c r="Z8" s="56">
        <v>26</v>
      </c>
      <c r="AA8" s="56">
        <v>29</v>
      </c>
      <c r="AB8" s="56" t="s">
        <v>40</v>
      </c>
      <c r="AC8" s="56" t="s">
        <v>40</v>
      </c>
      <c r="AD8" s="56" t="s">
        <v>40</v>
      </c>
      <c r="AE8" s="56">
        <v>55</v>
      </c>
      <c r="AF8" s="56">
        <v>23</v>
      </c>
      <c r="AG8" s="56">
        <v>29</v>
      </c>
      <c r="AH8" s="56">
        <v>52</v>
      </c>
      <c r="AI8" s="58">
        <v>100.8</v>
      </c>
      <c r="AJ8" s="58">
        <v>99.3</v>
      </c>
      <c r="AK8" s="58">
        <v>99.7</v>
      </c>
      <c r="AL8" s="58">
        <v>111.4</v>
      </c>
      <c r="AM8" s="58">
        <v>109</v>
      </c>
      <c r="AN8" s="58">
        <v>97.5</v>
      </c>
      <c r="AO8" s="58">
        <v>97.7</v>
      </c>
      <c r="AP8" s="58">
        <v>100.7</v>
      </c>
      <c r="AQ8" s="58">
        <v>103.6</v>
      </c>
      <c r="AR8" s="58">
        <v>101.9</v>
      </c>
      <c r="AS8" s="58">
        <v>103.5</v>
      </c>
      <c r="AT8" s="58">
        <v>84.8</v>
      </c>
      <c r="AU8" s="58">
        <v>81.400000000000006</v>
      </c>
      <c r="AV8" s="58">
        <v>75.7</v>
      </c>
      <c r="AW8" s="58">
        <v>77.599999999999994</v>
      </c>
      <c r="AX8" s="58">
        <v>83.5</v>
      </c>
      <c r="AY8" s="58">
        <v>77</v>
      </c>
      <c r="AZ8" s="58">
        <v>77.099999999999994</v>
      </c>
      <c r="BA8" s="58">
        <v>73.8</v>
      </c>
      <c r="BB8" s="58">
        <v>75.5</v>
      </c>
      <c r="BC8" s="58">
        <v>74.599999999999994</v>
      </c>
      <c r="BD8" s="58">
        <v>86.4</v>
      </c>
      <c r="BE8" s="59">
        <v>82.4</v>
      </c>
      <c r="BF8" s="59">
        <v>79.2</v>
      </c>
      <c r="BG8" s="59">
        <v>73.5</v>
      </c>
      <c r="BH8" s="59">
        <v>75.400000000000006</v>
      </c>
      <c r="BI8" s="59">
        <v>81.400000000000006</v>
      </c>
      <c r="BJ8" s="59">
        <v>73.2</v>
      </c>
      <c r="BK8" s="59">
        <v>73.2</v>
      </c>
      <c r="BL8" s="59">
        <v>69.900000000000006</v>
      </c>
      <c r="BM8" s="59">
        <v>71.599999999999994</v>
      </c>
      <c r="BN8" s="59">
        <v>70.8</v>
      </c>
      <c r="BO8" s="59">
        <v>83.7</v>
      </c>
      <c r="BP8" s="58">
        <v>88.3</v>
      </c>
      <c r="BQ8" s="58">
        <v>88.1</v>
      </c>
      <c r="BR8" s="58">
        <v>74.2</v>
      </c>
      <c r="BS8" s="58">
        <v>76.900000000000006</v>
      </c>
      <c r="BT8" s="58">
        <v>80.400000000000006</v>
      </c>
      <c r="BU8" s="58">
        <v>66.900000000000006</v>
      </c>
      <c r="BV8" s="58">
        <v>66.099999999999994</v>
      </c>
      <c r="BW8" s="58">
        <v>62.3</v>
      </c>
      <c r="BX8" s="58">
        <v>62.1</v>
      </c>
      <c r="BY8" s="58">
        <v>60.2</v>
      </c>
      <c r="BZ8" s="58">
        <v>66.8</v>
      </c>
      <c r="CA8" s="59">
        <v>20942</v>
      </c>
      <c r="CB8" s="59">
        <v>21072</v>
      </c>
      <c r="CC8" s="59">
        <v>23032</v>
      </c>
      <c r="CD8" s="59">
        <v>21507</v>
      </c>
      <c r="CE8" s="59">
        <v>25006</v>
      </c>
      <c r="CF8" s="59">
        <v>25711</v>
      </c>
      <c r="CG8" s="59">
        <v>26415</v>
      </c>
      <c r="CH8" s="59">
        <v>27227</v>
      </c>
      <c r="CI8" s="59">
        <v>28176</v>
      </c>
      <c r="CJ8" s="59">
        <v>29348</v>
      </c>
      <c r="CK8" s="58">
        <v>61837</v>
      </c>
      <c r="CL8" s="59">
        <v>8334</v>
      </c>
      <c r="CM8" s="59">
        <v>7963</v>
      </c>
      <c r="CN8" s="59">
        <v>8661</v>
      </c>
      <c r="CO8" s="59">
        <v>8914</v>
      </c>
      <c r="CP8" s="59">
        <v>9748</v>
      </c>
      <c r="CQ8" s="59">
        <v>9060</v>
      </c>
      <c r="CR8" s="59">
        <v>9135</v>
      </c>
      <c r="CS8" s="59">
        <v>9509</v>
      </c>
      <c r="CT8" s="59">
        <v>9548</v>
      </c>
      <c r="CU8" s="59">
        <v>9992</v>
      </c>
      <c r="CV8" s="58">
        <v>17600</v>
      </c>
      <c r="CW8" s="59">
        <v>58.6</v>
      </c>
      <c r="CX8" s="59">
        <v>63.1</v>
      </c>
      <c r="CY8" s="59">
        <v>81.599999999999994</v>
      </c>
      <c r="CZ8" s="59">
        <v>80.5</v>
      </c>
      <c r="DA8" s="59">
        <v>73.7</v>
      </c>
      <c r="DB8" s="59">
        <v>71.099999999999994</v>
      </c>
      <c r="DC8" s="59">
        <v>72</v>
      </c>
      <c r="DD8" s="59">
        <v>77.7</v>
      </c>
      <c r="DE8" s="59">
        <v>75.7</v>
      </c>
      <c r="DF8" s="59">
        <v>75.400000000000006</v>
      </c>
      <c r="DG8" s="59">
        <v>55.6</v>
      </c>
      <c r="DH8" s="59">
        <v>7</v>
      </c>
      <c r="DI8" s="59">
        <v>7.5</v>
      </c>
      <c r="DJ8" s="59">
        <v>8.6999999999999993</v>
      </c>
      <c r="DK8" s="59">
        <v>6.7</v>
      </c>
      <c r="DL8" s="59">
        <v>6.8</v>
      </c>
      <c r="DM8" s="59">
        <v>16.5</v>
      </c>
      <c r="DN8" s="59">
        <v>16</v>
      </c>
      <c r="DO8" s="59">
        <v>15.7</v>
      </c>
      <c r="DP8" s="59">
        <v>14.6</v>
      </c>
      <c r="DQ8" s="59">
        <v>15.1</v>
      </c>
      <c r="DR8" s="59">
        <v>25.1</v>
      </c>
      <c r="DS8" s="59">
        <v>0</v>
      </c>
      <c r="DT8" s="59">
        <v>0</v>
      </c>
      <c r="DU8" s="59">
        <v>0</v>
      </c>
      <c r="DV8" s="59">
        <v>0</v>
      </c>
      <c r="DW8" s="59">
        <v>0</v>
      </c>
      <c r="DX8" s="59">
        <v>117</v>
      </c>
      <c r="DY8" s="59">
        <v>118.8</v>
      </c>
      <c r="DZ8" s="59">
        <v>136</v>
      </c>
      <c r="EA8" s="59">
        <v>131.30000000000001</v>
      </c>
      <c r="EB8" s="59">
        <v>133.6</v>
      </c>
      <c r="EC8" s="59">
        <v>63</v>
      </c>
      <c r="ED8" s="58">
        <v>35.700000000000003</v>
      </c>
      <c r="EE8" s="58">
        <v>39.299999999999997</v>
      </c>
      <c r="EF8" s="58">
        <v>43.4</v>
      </c>
      <c r="EG8" s="58">
        <v>46.9</v>
      </c>
      <c r="EH8" s="58">
        <v>50.6</v>
      </c>
      <c r="EI8" s="58">
        <v>56.1</v>
      </c>
      <c r="EJ8" s="58">
        <v>56.4</v>
      </c>
      <c r="EK8" s="58">
        <v>56.9</v>
      </c>
      <c r="EL8" s="58">
        <v>58.3</v>
      </c>
      <c r="EM8" s="58">
        <v>59.2</v>
      </c>
      <c r="EN8" s="58">
        <v>56.4</v>
      </c>
      <c r="EO8" s="58">
        <v>81.099999999999994</v>
      </c>
      <c r="EP8" s="58">
        <v>77.099999999999994</v>
      </c>
      <c r="EQ8" s="58">
        <v>79.2</v>
      </c>
      <c r="ER8" s="58">
        <v>76.900000000000006</v>
      </c>
      <c r="ES8" s="58">
        <v>79.2</v>
      </c>
      <c r="ET8" s="58">
        <v>73.2</v>
      </c>
      <c r="EU8" s="58">
        <v>73.400000000000006</v>
      </c>
      <c r="EV8" s="58">
        <v>72.5</v>
      </c>
      <c r="EW8" s="58">
        <v>72.3</v>
      </c>
      <c r="EX8" s="58">
        <v>72</v>
      </c>
      <c r="EY8" s="58">
        <v>70.7</v>
      </c>
      <c r="EZ8" s="59">
        <v>23515236</v>
      </c>
      <c r="FA8" s="59">
        <v>23611600</v>
      </c>
      <c r="FB8" s="59">
        <v>23687545</v>
      </c>
      <c r="FC8" s="59">
        <v>23890800</v>
      </c>
      <c r="FD8" s="59">
        <v>23968255</v>
      </c>
      <c r="FE8" s="59">
        <v>38744035</v>
      </c>
      <c r="FF8" s="59">
        <v>40117620</v>
      </c>
      <c r="FG8" s="59">
        <v>42330999</v>
      </c>
      <c r="FH8" s="59">
        <v>43068047</v>
      </c>
      <c r="FI8" s="59">
        <v>44341948</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2024-02-15T00:14:23Z</cp:lastPrinted>
  <dcterms:created xsi:type="dcterms:W3CDTF">2023-12-20T05:12:35Z</dcterms:created>
  <dcterms:modified xsi:type="dcterms:W3CDTF">2024-02-15T09:53:55Z</dcterms:modified>
  <cp:category/>
</cp:coreProperties>
</file>