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1　鹿児島市◎\"/>
    </mc:Choice>
  </mc:AlternateContent>
  <workbookProtection workbookAlgorithmName="SHA-512" workbookHashValue="oPfIwWhzZnH3LYmFBoSNYhyltBbwSC2GTkqUWJbRVG45pB9I8etkJk/7v8Ay06nDDcxWoJYfLqfAU3/o8tMd8Q==" workbookSaltValue="KLItwPTAZ6dVREf7dq/HRg=="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<sst xmlns="http://schemas.openxmlformats.org/spreadsheetml/2006/main" count="228" uniqueCount="113">
  <si>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</si>
  <si>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</si>
  <si>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</si>
  <si>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</si>
  <si>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</si>
  <si>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</si>
  <si>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</si>
  <si>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</si>
  <si>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</si>
  <si>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</si>
  <si>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</si>
  <si>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</si>
  <si>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</si>
  <si>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</si>
  <si>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</si>
  <si>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</si>
  <si>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</si>
  <si>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</si>
  <si>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</si>
  <si>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</si>
  <si>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</si>
  <si>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</si>
  <si>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</si>
  <si>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</si>
  <si>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</si>
  <si>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</si>
  <si>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</si>
  <si>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</si>
  <si>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</si>
  <si>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</si>
  <si>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</si>
  <si>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</si>
  <si>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</si>
  <si>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</si>
  <si>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</si>
  <si>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</si>
  <si>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</si>
  <si>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</si>
  <si>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</si>
  <si>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</si>
  <si>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</si>
  <si>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</si>
  <si>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</si>
  <si>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</si>
  <si>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</si>
  <si>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</si>
  <si>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</si>
  <si>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</si>
  <si>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</si>
  <si>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</si>
  <si>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</si>
  <si>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</si>
  <si>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</si>
  <si>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</si>
  <si>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</si>
  <si>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</si>
  <si>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</si>
  <si>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</si>
  <si>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</si>
  <si>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</si>
  <si>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</si>
  <si>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</si>
  <si>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</si>
  <si>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</si>
  <si>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</si>
  <si>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</si>
  <si>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</si>
  <si>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</si>
  <si>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</si>
  <si>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</si>
  <si>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</si>
  <si>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</si>
  <si>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</si>
  <si>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</si>
  <si>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</si>
  <si>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</si>
  <si>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</si>
  <si>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</si>
  <si>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</si>
  <si>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</si>
  <si>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</si>
  <si>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</si>
  <si>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</si>
  <si>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</si>
  <si>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</si>
  <si>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</si>
  <si>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</si>
  <si>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</si>
  <si>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</si>
  <si>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</si>
  <si>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</si>
  <si>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</si>
  <si>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</si>
  <si>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</si>
  <si>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</si>
  <si>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</si>
  <si>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</si>
  <si>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</si>
  <si>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</si>
  <si>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</si>
  <si>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</si>
  <si>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</si>
  <si>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</si>
  <si>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</si>
  <si>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</si>
  <si>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</si>
  <si>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</si>
  <si>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</si>
  <si>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</si>
  <si>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</si>
  <si>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効率性については、水需要が減少傾向にある中、引き続き、施設のダウンサイジングや経費縮減などの事業の合理化に努めるとともに、自己資金の確保や企業債の適切な活用に努めるなど経営基盤の強化を図る必要がある。
　老朽化の状況については、今後も、財源確保に努めながら、中長期的な更新計画に基づき、効率的に更新を行っていく必要がある。</t>
    <phoneticPr fontId="4"/>
  </si>
  <si>
    <t>　①経常収支比率と⑤料金回収率は、各年度
１００％以上であり、費用を水道料金等で賄えている。なお、２年度の減少は新型コロナウイルス感染症対策のために基本料金を４か月間免除した影響によるものである。
　②累積欠損金比率は各年度０で、累積欠損金が生じていないことを示している。
　③流動比率も各年度１００％以上で、短期的な債務を支払える現金等を保有できている状況である。なお、２年度の減少は①⑤と同様の理由によるものである。
　④企業債残高対給水収益比率は、企業債償還期間の見直し等の取組により減少傾向にあるが、類似団体に比べて高い状況にあるため、今後とも、企業債の適切な活用に努める。
　⑥給水原価は、類似団体と比べ低い状況であり、今後も同原価の抑制に取り組んでいく。なお、２年度の減少の理由は会計制度の見直しに伴う退職給与引当金の積立経過措置が元年度で終了したことによる。また、３・４年度の増加については、修繕費や電気料金の上昇による動力費などの増によるものである。
　⑦施設利用率は、類似都市と比較すると低い状況であるため、施設規模の適正化（ダウンサイジング）の検討・取組が必要であることを示している。
　⑧有収率は、上昇傾向で推移しており、類似団体に比べても高く、施設の稼働が有効的に収益につながっている。今後とも、高い有収率の維持に努めていく。</t>
    <rPh sb="348" eb="350">
      <t>セイド</t>
    </rPh>
    <rPh sb="407" eb="409">
      <t>デンキ</t>
    </rPh>
    <rPh sb="409" eb="411">
      <t>リョウキン</t>
    </rPh>
    <rPh sb="412" eb="414">
      <t>ジョウショウ</t>
    </rPh>
    <phoneticPr fontId="4"/>
  </si>
  <si>
    <t>　①有形固定資産減価償却率は、類似団体と同様、上昇傾向にあり、既存施設の経過年数が高まっている。
　②管路経年化率は、類似団体と同様、上昇傾向にある。３・４年度の上昇幅が大きい理由は、昭和
５７年度以前に布設した不明管を一括して５７年度に計上したことにより、例年と比べ経年管路延長が増加したためである。
　③管路更新率は、類似団体と比べやや高い水準を維持している。
　以上のことから、全体的に既存施設の経過年数が高まる傾向にあるが、水需要の減少による施設利用率の低下などの状況から、施設のダウンサイジングを踏まえた、中長期的な更新計画に基づく整備及び更新を進めていく必要がある。</t>
    <rPh sb="23" eb="25">
      <t>ジョウショウ</t>
    </rPh>
    <rPh sb="64" eb="66">
      <t>ドウヨウ</t>
    </rPh>
    <rPh sb="67" eb="69">
      <t>ジョウショウ</t>
    </rPh>
    <rPh sb="69" eb="71">
      <t>ケイコウ</t>
    </rPh>
    <rPh sb="78" eb="80">
      <t>ネンド</t>
    </rPh>
    <rPh sb="92" eb="94">
      <t>ショウワ</t>
    </rPh>
    <rPh sb="97" eb="98">
      <t>ネン</t>
    </rPh>
    <rPh sb="98" eb="99">
      <t>ド</t>
    </rPh>
    <rPh sb="99" eb="101">
      <t>イゼン</t>
    </rPh>
    <rPh sb="102" eb="104">
      <t>フセツ</t>
    </rPh>
    <rPh sb="106" eb="108">
      <t>フメイ</t>
    </rPh>
    <rPh sb="108" eb="109">
      <t>カン</t>
    </rPh>
    <rPh sb="110" eb="112">
      <t>イッカツ</t>
    </rPh>
    <rPh sb="116" eb="117">
      <t>ネン</t>
    </rPh>
    <rPh sb="117" eb="118">
      <t>ド</t>
    </rPh>
    <rPh sb="119" eb="121">
      <t>ケイジョウ</t>
    </rPh>
    <rPh sb="129" eb="131">
      <t>レイネン</t>
    </rPh>
    <rPh sb="132" eb="133">
      <t>クラ</t>
    </rPh>
    <rPh sb="166" eb="167">
      <t>クラ</t>
    </rPh>
    <rPh sb="170" eb="171">
      <t>タカ</t>
    </rPh>
    <rPh sb="175" eb="177">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</si>
</sst>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0.84</c:v>
                </c:pt>
                <c:pt idx="1">
                  <c:v>0.9</c:v>
                </c:pt>
                <c:pt idx="2">
                  <c:v>0.81</c:v>
                </c:pt>
                <c:pt idx="3">
                  <c:v>0.74</c:v>
                </c:pt>
                <c:pt idx="4">
                  <c:v>0.88</c:v>
                </c:pt>
              </c:numCache>
            </c:numRef>
          </c:val>
          <c:extLst>
            <c:ext xmlns:c16="http://schemas.microsoft.com/office/drawing/2014/chart" uri="{C3380CC4-5D6E-409C-BE32-E72D297353CC}">
              <c16:uniqueId val="{00000000-B9A9-4824-B4C1-D83FB3284C5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B9A9-4824-B4C1-D83FB3284C5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57.21</c:v>
                </c:pt>
                <c:pt idx="1">
                  <c:v>56.55</c:v>
                </c:pt>
                <c:pt idx="2">
                  <c:v>56.92</c:v>
                </c:pt>
                <c:pt idx="3">
                  <c:v>55.49</c:v>
                </c:pt>
                <c:pt idx="4">
                  <c:v>56.41</c:v>
                </c:pt>
              </c:numCache>
            </c:numRef>
          </c:val>
          <c:extLst>
            <c:ext xmlns:c16="http://schemas.microsoft.com/office/drawing/2014/chart" uri="{C3380CC4-5D6E-409C-BE32-E72D297353CC}">
              <c16:uniqueId val="{00000000-A4F0-439A-9B51-3EB3D0D1296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A4F0-439A-9B51-3EB3D0D1296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92.29</c:v>
                </c:pt>
                <c:pt idx="1">
                  <c:v>92.22</c:v>
                </c:pt>
                <c:pt idx="2">
                  <c:v>92.86</c:v>
                </c:pt>
                <c:pt idx="3">
                  <c:v>94.22</c:v>
                </c:pt>
                <c:pt idx="4">
                  <c:v>95.18</c:v>
                </c:pt>
              </c:numCache>
            </c:numRef>
          </c:val>
          <c:extLst>
            <c:ext xmlns:c16="http://schemas.microsoft.com/office/drawing/2014/chart" uri="{C3380CC4-5D6E-409C-BE32-E72D297353CC}">
              <c16:uniqueId val="{00000000-8D9C-4823-AEB7-008FE71151C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8D9C-4823-AEB7-008FE71151C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116.17</c:v>
                </c:pt>
                <c:pt idx="1">
                  <c:v>115.41</c:v>
                </c:pt>
                <c:pt idx="2">
                  <c:v>108.79</c:v>
                </c:pt>
                <c:pt idx="3">
                  <c:v>117.99</c:v>
                </c:pt>
                <c:pt idx="4">
                  <c:v>115.74</c:v>
                </c:pt>
              </c:numCache>
            </c:numRef>
          </c:val>
          <c:extLst>
            <c:ext xmlns:c16="http://schemas.microsoft.com/office/drawing/2014/chart" uri="{C3380CC4-5D6E-409C-BE32-E72D297353CC}">
              <c16:uniqueId val="{00000000-EC5E-4B24-B862-8EF1355B86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EC5E-4B24-B862-8EF1355B86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56.04</c:v>
                </c:pt>
                <c:pt idx="1">
                  <c:v>56.98</c:v>
                </c:pt>
                <c:pt idx="2">
                  <c:v>57.67</c:v>
                </c:pt>
                <c:pt idx="3">
                  <c:v>58.68</c:v>
                </c:pt>
                <c:pt idx="4">
                  <c:v>59.59</c:v>
                </c:pt>
              </c:numCache>
            </c:numRef>
          </c:val>
          <c:extLst>
            <c:ext xmlns:c16="http://schemas.microsoft.com/office/drawing/2014/chart" uri="{C3380CC4-5D6E-409C-BE32-E72D297353CC}">
              <c16:uniqueId val="{00000000-6727-4169-A4F7-A2393E47EB4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6727-4169-A4F7-A2393E47EB4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19.010000000000002</c:v>
                </c:pt>
                <c:pt idx="1">
                  <c:v>18.84</c:v>
                </c:pt>
                <c:pt idx="2">
                  <c:v>19.91</c:v>
                </c:pt>
                <c:pt idx="3">
                  <c:v>25.02</c:v>
                </c:pt>
                <c:pt idx="4">
                  <c:v>31.63</c:v>
                </c:pt>
              </c:numCache>
            </c:numRef>
          </c:val>
          <c:extLst>
            <c:ext xmlns:c16="http://schemas.microsoft.com/office/drawing/2014/chart" uri="{C3380CC4-5D6E-409C-BE32-E72D297353CC}">
              <c16:uniqueId val="{00000000-14F6-4DFB-AED3-97C61B97B3B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14F6-4DFB-AED3-97C61B97B3B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82-4CF1-8C27-B62C63FCC91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582-4CF1-8C27-B62C63FCC91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271.20999999999998</c:v>
                </c:pt>
                <c:pt idx="1">
                  <c:v>267.35000000000002</c:v>
                </c:pt>
                <c:pt idx="2">
                  <c:v>243.44</c:v>
                </c:pt>
                <c:pt idx="3">
                  <c:v>256.33</c:v>
                </c:pt>
                <c:pt idx="4">
                  <c:v>251.09</c:v>
                </c:pt>
              </c:numCache>
            </c:numRef>
          </c:val>
          <c:extLst>
            <c:ext xmlns:c16="http://schemas.microsoft.com/office/drawing/2014/chart" uri="{C3380CC4-5D6E-409C-BE32-E72D297353CC}">
              <c16:uniqueId val="{00000000-D771-4CF4-A518-5C14EDA800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D771-4CF4-A518-5C14EDA800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355.92</c:v>
                </c:pt>
                <c:pt idx="1">
                  <c:v>343.92</c:v>
                </c:pt>
                <c:pt idx="2">
                  <c:v>368.28</c:v>
                </c:pt>
                <c:pt idx="3">
                  <c:v>318.62</c:v>
                </c:pt>
                <c:pt idx="4">
                  <c:v>321.38</c:v>
                </c:pt>
              </c:numCache>
            </c:numRef>
          </c:val>
          <c:extLst>
            <c:ext xmlns:c16="http://schemas.microsoft.com/office/drawing/2014/chart" uri="{C3380CC4-5D6E-409C-BE32-E72D297353CC}">
              <c16:uniqueId val="{00000000-E0A5-4D0C-B995-BF48FF4A7F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E0A5-4D0C-B995-BF48FF4A7F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112.76</c:v>
                </c:pt>
                <c:pt idx="1">
                  <c:v>111.87</c:v>
                </c:pt>
                <c:pt idx="2">
                  <c:v>105.15</c:v>
                </c:pt>
                <c:pt idx="3">
                  <c:v>114.77</c:v>
                </c:pt>
                <c:pt idx="4">
                  <c:v>112.81</c:v>
                </c:pt>
              </c:numCache>
            </c:numRef>
          </c:val>
          <c:extLst>
            <c:ext xmlns:c16="http://schemas.microsoft.com/office/drawing/2014/chart" uri="{C3380CC4-5D6E-409C-BE32-E72D297353CC}">
              <c16:uniqueId val="{00000000-8F2E-47ED-BBA2-FB0D946F42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8F2E-47ED-BBA2-FB0D946F42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152.49</c:v>
                </c:pt>
                <c:pt idx="1">
                  <c:v>153.34</c:v>
                </c:pt>
                <c:pt idx="2">
                  <c:v>145.07</c:v>
                </c:pt>
                <c:pt idx="3">
                  <c:v>147.46</c:v>
                </c:pt>
                <c:pt idx="4">
                  <c:v>150.35</c:v>
                </c:pt>
              </c:numCache>
            </c:numRef>
          </c:val>
          <c:extLst>
            <c:ext xmlns:c16="http://schemas.microsoft.com/office/drawing/2014/chart" uri="{C3380CC4-5D6E-409C-BE32-E72D297353CC}">
              <c16:uniqueId val="{00000000-F868-4CE5-8BE4-3A4CD560DC6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F868-4CE5-8BE4-3A4CD560DC6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鹿児島県　鹿児島市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597834</v>
      </c>
      <c r="AM8" s="66"/>
      <c r="AN8" s="66"/>
      <c r="AO8" s="66"/>
      <c r="AP8" s="66"/>
      <c r="AQ8" s="66"/>
      <c r="AR8" s="66"/>
      <c r="AS8" s="66"/>
      <c r="AT8" s="37">
        <f>データ!$S$6</f>
        <v>547.61</v>
      </c>
      <c r="AU8" s="38"/>
      <c r="AV8" s="38"/>
      <c r="AW8" s="38"/>
      <c r="AX8" s="38"/>
      <c r="AY8" s="38"/>
      <c r="AZ8" s="38"/>
      <c r="BA8" s="38"/>
      <c r="BB8" s="55">
        <f>データ!$T$6</f>
        <v>1091.71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64.849999999999994</v>
      </c>
      <c r="J10" s="38"/>
      <c r="K10" s="38"/>
      <c r="L10" s="38"/>
      <c r="M10" s="38"/>
      <c r="N10" s="38"/>
      <c r="O10" s="65"/>
      <c r="P10" s="55">
        <f>データ!$P$6</f>
        <v>95.54</v>
      </c>
      <c r="Q10" s="55"/>
      <c r="R10" s="55"/>
      <c r="S10" s="55"/>
      <c r="T10" s="55"/>
      <c r="U10" s="55"/>
      <c r="V10" s="55"/>
      <c r="W10" s="66">
        <f>データ!$Q$6</f>
        <v>2585</v>
      </c>
      <c r="X10" s="66"/>
      <c r="Y10" s="66"/>
      <c r="Z10" s="66"/>
      <c r="AA10" s="66"/>
      <c r="AB10" s="66"/>
      <c r="AC10" s="66"/>
      <c r="AD10" s="2"/>
      <c r="AE10" s="2"/>
      <c r="AF10" s="2"/>
      <c r="AG10" s="2"/>
      <c r="AH10" s="2"/>
      <c r="AI10" s="2"/>
      <c r="AJ10" s="2"/>
      <c r="AK10" s="2"/>
      <c r="AL10" s="66">
        <f>データ!$U$6</f>
        <v>569700</v>
      </c>
      <c r="AM10" s="66"/>
      <c r="AN10" s="66"/>
      <c r="AO10" s="66"/>
      <c r="AP10" s="66"/>
      <c r="AQ10" s="66"/>
      <c r="AR10" s="66"/>
      <c r="AS10" s="66"/>
      <c r="AT10" s="37">
        <f>データ!$V$6</f>
        <v>279.99</v>
      </c>
      <c r="AU10" s="38"/>
      <c r="AV10" s="38"/>
      <c r="AW10" s="38"/>
      <c r="AX10" s="38"/>
      <c r="AY10" s="38"/>
      <c r="AZ10" s="38"/>
      <c r="BA10" s="38"/>
      <c r="BB10" s="55">
        <f>データ!$W$6</f>
        <v>2034.72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0Wmr4kBS65MFOAXxA+8TfFhEk+c1v3+/uIiv7YldLAssO4LblbElUnw2n7Da2xzNvTD5TDUUW56Eu34Xz+woFg==" saltValue="ylerfFc1ul0POM/YAsSEU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462012</v>
      </c>
      <c r="D6" s="20">
        <f t="shared" si="3"/>
        <v>46</v>
      </c>
      <c r="E6" s="20">
        <f t="shared" si="3"/>
        <v>1</v>
      </c>
      <c r="F6" s="20">
        <f t="shared" si="3"/>
        <v>0</v>
      </c>
      <c r="G6" s="20">
        <f t="shared" si="3"/>
        <v>1</v>
      </c>
      <c r="H6" s="20" t="str">
        <f t="shared" si="3"/>
        <v>鹿児島県　鹿児島市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64.849999999999994</v>
      </c>
      <c r="P6" s="21">
        <f t="shared" si="3"/>
        <v>95.54</v>
      </c>
      <c r="Q6" s="21">
        <f t="shared" si="3"/>
        <v>2585</v>
      </c>
      <c r="R6" s="21">
        <f t="shared" si="3"/>
        <v>597834</v>
      </c>
      <c r="S6" s="21">
        <f t="shared" si="3"/>
        <v>547.61</v>
      </c>
      <c r="T6" s="21">
        <f t="shared" si="3"/>
        <v>1091.71</v>
      </c>
      <c r="U6" s="21">
        <f t="shared" si="3"/>
        <v>569700</v>
      </c>
      <c r="V6" s="21">
        <f t="shared" si="3"/>
        <v>279.99</v>
      </c>
      <c r="W6" s="21">
        <f t="shared" si="3"/>
        <v>2034.72</v>
      </c>
      <c r="X6" s="22">
        <f>IF(X7="",NA(),X7)</f>
        <v>116.17</v>
      </c>
      <c r="Y6" s="22">
        <f t="shared" ref="Y6:AG6" si="4">IF(Y7="",NA(),Y7)</f>
        <v>115.41</v>
      </c>
      <c r="Z6" s="22">
        <f t="shared" si="4"/>
        <v>108.79</v>
      </c>
      <c r="AA6" s="22">
        <f t="shared" si="4"/>
        <v>117.99</v>
      </c>
      <c r="AB6" s="22">
        <f t="shared" si="4"/>
        <v>115.74</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271.20999999999998</v>
      </c>
      <c r="AU6" s="22">
        <f t="shared" ref="AU6:BC6" si="6">IF(AU7="",NA(),AU7)</f>
        <v>267.35000000000002</v>
      </c>
      <c r="AV6" s="22">
        <f t="shared" si="6"/>
        <v>243.44</v>
      </c>
      <c r="AW6" s="22">
        <f t="shared" si="6"/>
        <v>256.33</v>
      </c>
      <c r="AX6" s="22">
        <f t="shared" si="6"/>
        <v>251.09</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355.92</v>
      </c>
      <c r="BF6" s="22">
        <f t="shared" ref="BF6:BN6" si="7">IF(BF7="",NA(),BF7)</f>
        <v>343.92</v>
      </c>
      <c r="BG6" s="22">
        <f t="shared" si="7"/>
        <v>368.28</v>
      </c>
      <c r="BH6" s="22">
        <f t="shared" si="7"/>
        <v>318.62</v>
      </c>
      <c r="BI6" s="22">
        <f t="shared" si="7"/>
        <v>321.38</v>
      </c>
      <c r="BJ6" s="22">
        <f t="shared" si="7"/>
        <v>255.12</v>
      </c>
      <c r="BK6" s="22">
        <f t="shared" si="7"/>
        <v>254.19</v>
      </c>
      <c r="BL6" s="22">
        <f t="shared" si="7"/>
        <v>259.56</v>
      </c>
      <c r="BM6" s="22">
        <f t="shared" si="7"/>
        <v>248.92</v>
      </c>
      <c r="BN6" s="22">
        <f t="shared" si="7"/>
        <v>251.26</v>
      </c>
      <c r="BO6" s="21" t="str">
        <f>IF(BO7="","",IF(BO7="-","【-】","【"&amp;SUBSTITUTE(TEXT(BO7,"#,##0.00"),"-","△")&amp;"】"))</f>
        <v>【268.07】</v>
      </c>
      <c r="BP6" s="22">
        <f>IF(BP7="",NA(),BP7)</f>
        <v>112.76</v>
      </c>
      <c r="BQ6" s="22">
        <f t="shared" ref="BQ6:BY6" si="8">IF(BQ7="",NA(),BQ7)</f>
        <v>111.87</v>
      </c>
      <c r="BR6" s="22">
        <f t="shared" si="8"/>
        <v>105.15</v>
      </c>
      <c r="BS6" s="22">
        <f t="shared" si="8"/>
        <v>114.77</v>
      </c>
      <c r="BT6" s="22">
        <f t="shared" si="8"/>
        <v>112.81</v>
      </c>
      <c r="BU6" s="22">
        <f t="shared" si="8"/>
        <v>109.12</v>
      </c>
      <c r="BV6" s="22">
        <f t="shared" si="8"/>
        <v>107.42</v>
      </c>
      <c r="BW6" s="22">
        <f t="shared" si="8"/>
        <v>105.07</v>
      </c>
      <c r="BX6" s="22">
        <f t="shared" si="8"/>
        <v>107.54</v>
      </c>
      <c r="BY6" s="22">
        <f t="shared" si="8"/>
        <v>101.93</v>
      </c>
      <c r="BZ6" s="21" t="str">
        <f>IF(BZ7="","",IF(BZ7="-","【-】","【"&amp;SUBSTITUTE(TEXT(BZ7,"#,##0.00"),"-","△")&amp;"】"))</f>
        <v>【97.47】</v>
      </c>
      <c r="CA6" s="22">
        <f>IF(CA7="",NA(),CA7)</f>
        <v>152.49</v>
      </c>
      <c r="CB6" s="22">
        <f t="shared" ref="CB6:CJ6" si="9">IF(CB7="",NA(),CB7)</f>
        <v>153.34</v>
      </c>
      <c r="CC6" s="22">
        <f t="shared" si="9"/>
        <v>145.07</v>
      </c>
      <c r="CD6" s="22">
        <f t="shared" si="9"/>
        <v>147.46</v>
      </c>
      <c r="CE6" s="22">
        <f t="shared" si="9"/>
        <v>150.35</v>
      </c>
      <c r="CF6" s="22">
        <f t="shared" si="9"/>
        <v>153.88</v>
      </c>
      <c r="CG6" s="22">
        <f t="shared" si="9"/>
        <v>157.19</v>
      </c>
      <c r="CH6" s="22">
        <f t="shared" si="9"/>
        <v>153.71</v>
      </c>
      <c r="CI6" s="22">
        <f t="shared" si="9"/>
        <v>155.9</v>
      </c>
      <c r="CJ6" s="22">
        <f t="shared" si="9"/>
        <v>162.47</v>
      </c>
      <c r="CK6" s="21" t="str">
        <f>IF(CK7="","",IF(CK7="-","【-】","【"&amp;SUBSTITUTE(TEXT(CK7,"#,##0.00"),"-","△")&amp;"】"))</f>
        <v>【174.75】</v>
      </c>
      <c r="CL6" s="22">
        <f>IF(CL7="",NA(),CL7)</f>
        <v>57.21</v>
      </c>
      <c r="CM6" s="22">
        <f t="shared" ref="CM6:CU6" si="10">IF(CM7="",NA(),CM7)</f>
        <v>56.55</v>
      </c>
      <c r="CN6" s="22">
        <f t="shared" si="10"/>
        <v>56.92</v>
      </c>
      <c r="CO6" s="22">
        <f t="shared" si="10"/>
        <v>55.49</v>
      </c>
      <c r="CP6" s="22">
        <f t="shared" si="10"/>
        <v>56.41</v>
      </c>
      <c r="CQ6" s="22">
        <f t="shared" si="10"/>
        <v>63.53</v>
      </c>
      <c r="CR6" s="22">
        <f t="shared" si="10"/>
        <v>63.16</v>
      </c>
      <c r="CS6" s="22">
        <f t="shared" si="10"/>
        <v>64.41</v>
      </c>
      <c r="CT6" s="22">
        <f t="shared" si="10"/>
        <v>64.11</v>
      </c>
      <c r="CU6" s="22">
        <f t="shared" si="10"/>
        <v>63.81</v>
      </c>
      <c r="CV6" s="21" t="str">
        <f>IF(CV7="","",IF(CV7="-","【-】","【"&amp;SUBSTITUTE(TEXT(CV7,"#,##0.00"),"-","△")&amp;"】"))</f>
        <v>【59.97】</v>
      </c>
      <c r="CW6" s="22">
        <f>IF(CW7="",NA(),CW7)</f>
        <v>92.29</v>
      </c>
      <c r="CX6" s="22">
        <f t="shared" ref="CX6:DF6" si="11">IF(CX7="",NA(),CX7)</f>
        <v>92.22</v>
      </c>
      <c r="CY6" s="22">
        <f t="shared" si="11"/>
        <v>92.86</v>
      </c>
      <c r="CZ6" s="22">
        <f t="shared" si="11"/>
        <v>94.22</v>
      </c>
      <c r="DA6" s="22">
        <f t="shared" si="11"/>
        <v>95.18</v>
      </c>
      <c r="DB6" s="22">
        <f t="shared" si="11"/>
        <v>91.58</v>
      </c>
      <c r="DC6" s="22">
        <f t="shared" si="11"/>
        <v>91.48</v>
      </c>
      <c r="DD6" s="22">
        <f t="shared" si="11"/>
        <v>91.64</v>
      </c>
      <c r="DE6" s="22">
        <f t="shared" si="11"/>
        <v>92.09</v>
      </c>
      <c r="DF6" s="22">
        <f t="shared" si="11"/>
        <v>91.76</v>
      </c>
      <c r="DG6" s="21" t="str">
        <f>IF(DG7="","",IF(DG7="-","【-】","【"&amp;SUBSTITUTE(TEXT(DG7,"#,##0.00"),"-","△")&amp;"】"))</f>
        <v>【89.76】</v>
      </c>
      <c r="DH6" s="22">
        <f>IF(DH7="",NA(),DH7)</f>
        <v>56.04</v>
      </c>
      <c r="DI6" s="22">
        <f t="shared" ref="DI6:DQ6" si="12">IF(DI7="",NA(),DI7)</f>
        <v>56.98</v>
      </c>
      <c r="DJ6" s="22">
        <f t="shared" si="12"/>
        <v>57.67</v>
      </c>
      <c r="DK6" s="22">
        <f t="shared" si="12"/>
        <v>58.68</v>
      </c>
      <c r="DL6" s="22">
        <f t="shared" si="12"/>
        <v>59.59</v>
      </c>
      <c r="DM6" s="22">
        <f t="shared" si="12"/>
        <v>50.41</v>
      </c>
      <c r="DN6" s="22">
        <f t="shared" si="12"/>
        <v>51.13</v>
      </c>
      <c r="DO6" s="22">
        <f t="shared" si="12"/>
        <v>51.62</v>
      </c>
      <c r="DP6" s="22">
        <f t="shared" si="12"/>
        <v>52.16</v>
      </c>
      <c r="DQ6" s="22">
        <f t="shared" si="12"/>
        <v>52.59</v>
      </c>
      <c r="DR6" s="21" t="str">
        <f>IF(DR7="","",IF(DR7="-","【-】","【"&amp;SUBSTITUTE(TEXT(DR7,"#,##0.00"),"-","△")&amp;"】"))</f>
        <v>【51.51】</v>
      </c>
      <c r="DS6" s="22">
        <f>IF(DS7="",NA(),DS7)</f>
        <v>19.010000000000002</v>
      </c>
      <c r="DT6" s="22">
        <f t="shared" ref="DT6:EB6" si="13">IF(DT7="",NA(),DT7)</f>
        <v>18.84</v>
      </c>
      <c r="DU6" s="22">
        <f t="shared" si="13"/>
        <v>19.91</v>
      </c>
      <c r="DV6" s="22">
        <f t="shared" si="13"/>
        <v>25.02</v>
      </c>
      <c r="DW6" s="22">
        <f t="shared" si="13"/>
        <v>31.63</v>
      </c>
      <c r="DX6" s="22">
        <f t="shared" si="13"/>
        <v>20.36</v>
      </c>
      <c r="DY6" s="22">
        <f t="shared" si="13"/>
        <v>22.41</v>
      </c>
      <c r="DZ6" s="22">
        <f t="shared" si="13"/>
        <v>23.68</v>
      </c>
      <c r="EA6" s="22">
        <f t="shared" si="13"/>
        <v>25.76</v>
      </c>
      <c r="EB6" s="22">
        <f t="shared" si="13"/>
        <v>27.51</v>
      </c>
      <c r="EC6" s="21" t="str">
        <f>IF(EC7="","",IF(EC7="-","【-】","【"&amp;SUBSTITUTE(TEXT(EC7,"#,##0.00"),"-","△")&amp;"】"))</f>
        <v>【23.75】</v>
      </c>
      <c r="ED6" s="22">
        <f>IF(ED7="",NA(),ED7)</f>
        <v>0.84</v>
      </c>
      <c r="EE6" s="22">
        <f t="shared" ref="EE6:EM6" si="14">IF(EE7="",NA(),EE7)</f>
        <v>0.9</v>
      </c>
      <c r="EF6" s="22">
        <f t="shared" si="14"/>
        <v>0.81</v>
      </c>
      <c r="EG6" s="22">
        <f t="shared" si="14"/>
        <v>0.74</v>
      </c>
      <c r="EH6" s="22">
        <f t="shared" si="14"/>
        <v>0.88</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15">
      <c r="A7" s="15"/>
      <c r="B7" s="24">
        <v>2022</v>
      </c>
      <c r="C7" s="24">
        <v>462012</v>
      </c>
      <c r="D7" s="24">
        <v>46</v>
      </c>
      <c r="E7" s="24">
        <v>1</v>
      </c>
      <c r="F7" s="24">
        <v>0</v>
      </c>
      <c r="G7" s="24">
        <v>1</v>
      </c>
      <c r="H7" s="24" t="s">
        <v>93</v>
      </c>
      <c r="I7" s="24" t="s">
        <v>94</v>
      </c>
      <c r="J7" s="24" t="s">
        <v>95</v>
      </c>
      <c r="K7" s="24" t="s">
        <v>96</v>
      </c>
      <c r="L7" s="24" t="s">
        <v>97</v>
      </c>
      <c r="M7" s="24" t="s">
        <v>98</v>
      </c>
      <c r="N7" s="25" t="s">
        <v>99</v>
      </c>
      <c r="O7" s="25">
        <v>64.849999999999994</v>
      </c>
      <c r="P7" s="25">
        <v>95.54</v>
      </c>
      <c r="Q7" s="25">
        <v>2585</v>
      </c>
      <c r="R7" s="25">
        <v>597834</v>
      </c>
      <c r="S7" s="25">
        <v>547.61</v>
      </c>
      <c r="T7" s="25">
        <v>1091.71</v>
      </c>
      <c r="U7" s="25">
        <v>569700</v>
      </c>
      <c r="V7" s="25">
        <v>279.99</v>
      </c>
      <c r="W7" s="25">
        <v>2034.72</v>
      </c>
      <c r="X7" s="25">
        <v>116.17</v>
      </c>
      <c r="Y7" s="25">
        <v>115.41</v>
      </c>
      <c r="Z7" s="25">
        <v>108.79</v>
      </c>
      <c r="AA7" s="25">
        <v>117.99</v>
      </c>
      <c r="AB7" s="25">
        <v>115.74</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271.20999999999998</v>
      </c>
      <c r="AU7" s="25">
        <v>267.35000000000002</v>
      </c>
      <c r="AV7" s="25">
        <v>243.44</v>
      </c>
      <c r="AW7" s="25">
        <v>256.33</v>
      </c>
      <c r="AX7" s="25">
        <v>251.09</v>
      </c>
      <c r="AY7" s="25">
        <v>258.22000000000003</v>
      </c>
      <c r="AZ7" s="25">
        <v>250.03</v>
      </c>
      <c r="BA7" s="25">
        <v>239.45</v>
      </c>
      <c r="BB7" s="25">
        <v>246.01</v>
      </c>
      <c r="BC7" s="25">
        <v>228.89</v>
      </c>
      <c r="BD7" s="25">
        <v>252.29</v>
      </c>
      <c r="BE7" s="25">
        <v>355.92</v>
      </c>
      <c r="BF7" s="25">
        <v>343.92</v>
      </c>
      <c r="BG7" s="25">
        <v>368.28</v>
      </c>
      <c r="BH7" s="25">
        <v>318.62</v>
      </c>
      <c r="BI7" s="25">
        <v>321.38</v>
      </c>
      <c r="BJ7" s="25">
        <v>255.12</v>
      </c>
      <c r="BK7" s="25">
        <v>254.19</v>
      </c>
      <c r="BL7" s="25">
        <v>259.56</v>
      </c>
      <c r="BM7" s="25">
        <v>248.92</v>
      </c>
      <c r="BN7" s="25">
        <v>251.26</v>
      </c>
      <c r="BO7" s="25">
        <v>268.07</v>
      </c>
      <c r="BP7" s="25">
        <v>112.76</v>
      </c>
      <c r="BQ7" s="25">
        <v>111.87</v>
      </c>
      <c r="BR7" s="25">
        <v>105.15</v>
      </c>
      <c r="BS7" s="25">
        <v>114.77</v>
      </c>
      <c r="BT7" s="25">
        <v>112.81</v>
      </c>
      <c r="BU7" s="25">
        <v>109.12</v>
      </c>
      <c r="BV7" s="25">
        <v>107.42</v>
      </c>
      <c r="BW7" s="25">
        <v>105.07</v>
      </c>
      <c r="BX7" s="25">
        <v>107.54</v>
      </c>
      <c r="BY7" s="25">
        <v>101.93</v>
      </c>
      <c r="BZ7" s="25">
        <v>97.47</v>
      </c>
      <c r="CA7" s="25">
        <v>152.49</v>
      </c>
      <c r="CB7" s="25">
        <v>153.34</v>
      </c>
      <c r="CC7" s="25">
        <v>145.07</v>
      </c>
      <c r="CD7" s="25">
        <v>147.46</v>
      </c>
      <c r="CE7" s="25">
        <v>150.35</v>
      </c>
      <c r="CF7" s="25">
        <v>153.88</v>
      </c>
      <c r="CG7" s="25">
        <v>157.19</v>
      </c>
      <c r="CH7" s="25">
        <v>153.71</v>
      </c>
      <c r="CI7" s="25">
        <v>155.9</v>
      </c>
      <c r="CJ7" s="25">
        <v>162.47</v>
      </c>
      <c r="CK7" s="25">
        <v>174.75</v>
      </c>
      <c r="CL7" s="25">
        <v>57.21</v>
      </c>
      <c r="CM7" s="25">
        <v>56.55</v>
      </c>
      <c r="CN7" s="25">
        <v>56.92</v>
      </c>
      <c r="CO7" s="25">
        <v>55.49</v>
      </c>
      <c r="CP7" s="25">
        <v>56.41</v>
      </c>
      <c r="CQ7" s="25">
        <v>63.53</v>
      </c>
      <c r="CR7" s="25">
        <v>63.16</v>
      </c>
      <c r="CS7" s="25">
        <v>64.41</v>
      </c>
      <c r="CT7" s="25">
        <v>64.11</v>
      </c>
      <c r="CU7" s="25">
        <v>63.81</v>
      </c>
      <c r="CV7" s="25">
        <v>59.97</v>
      </c>
      <c r="CW7" s="25">
        <v>92.29</v>
      </c>
      <c r="CX7" s="25">
        <v>92.22</v>
      </c>
      <c r="CY7" s="25">
        <v>92.86</v>
      </c>
      <c r="CZ7" s="25">
        <v>94.22</v>
      </c>
      <c r="DA7" s="25">
        <v>95.18</v>
      </c>
      <c r="DB7" s="25">
        <v>91.58</v>
      </c>
      <c r="DC7" s="25">
        <v>91.48</v>
      </c>
      <c r="DD7" s="25">
        <v>91.64</v>
      </c>
      <c r="DE7" s="25">
        <v>92.09</v>
      </c>
      <c r="DF7" s="25">
        <v>91.76</v>
      </c>
      <c r="DG7" s="25">
        <v>89.76</v>
      </c>
      <c r="DH7" s="25">
        <v>56.04</v>
      </c>
      <c r="DI7" s="25">
        <v>56.98</v>
      </c>
      <c r="DJ7" s="25">
        <v>57.67</v>
      </c>
      <c r="DK7" s="25">
        <v>58.68</v>
      </c>
      <c r="DL7" s="25">
        <v>59.59</v>
      </c>
      <c r="DM7" s="25">
        <v>50.41</v>
      </c>
      <c r="DN7" s="25">
        <v>51.13</v>
      </c>
      <c r="DO7" s="25">
        <v>51.62</v>
      </c>
      <c r="DP7" s="25">
        <v>52.16</v>
      </c>
      <c r="DQ7" s="25">
        <v>52.59</v>
      </c>
      <c r="DR7" s="25">
        <v>51.51</v>
      </c>
      <c r="DS7" s="25">
        <v>19.010000000000002</v>
      </c>
      <c r="DT7" s="25">
        <v>18.84</v>
      </c>
      <c r="DU7" s="25">
        <v>19.91</v>
      </c>
      <c r="DV7" s="25">
        <v>25.02</v>
      </c>
      <c r="DW7" s="25">
        <v>31.63</v>
      </c>
      <c r="DX7" s="25">
        <v>20.36</v>
      </c>
      <c r="DY7" s="25">
        <v>22.41</v>
      </c>
      <c r="DZ7" s="25">
        <v>23.68</v>
      </c>
      <c r="EA7" s="25">
        <v>25.76</v>
      </c>
      <c r="EB7" s="25">
        <v>27.51</v>
      </c>
      <c r="EC7" s="25">
        <v>23.75</v>
      </c>
      <c r="ED7" s="25">
        <v>0.84</v>
      </c>
      <c r="EE7" s="25">
        <v>0.9</v>
      </c>
      <c r="EF7" s="25">
        <v>0.81</v>
      </c>
      <c r="EG7" s="25">
        <v>0.74</v>
      </c>
      <c r="EH7" s="25">
        <v>0.88</v>
      </c>
      <c r="EI7" s="25">
        <v>0.75</v>
      </c>
      <c r="EJ7" s="25">
        <v>0.73</v>
      </c>
      <c r="EK7" s="25">
        <v>0.79</v>
      </c>
      <c r="EL7" s="25">
        <v>0.75</v>
      </c>
      <c r="EM7" s="25">
        <v>0.78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2024-02-13T10:20:48Z</cp:lastPrinted>
  <dcterms:created xsi:type="dcterms:W3CDTF">2023-12-05T01:02:38Z</dcterms:created>
  <dcterms:modified xsi:type="dcterms:W3CDTF">2024-02-13T11:16:38Z</dcterms:modified>
  <cp:category/>
</cp:coreProperties>
</file>