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43 与論町\"/>
    </mc:Choice>
  </mc:AlternateContent>
  <workbookProtection workbookAlgorithmName="SHA-512" workbookHashValue="yDDSB4kAkYVWNlKoCZNyDsBjMAnJfXbk8+4j65wSdUTwvb5Xgtfv82jV+bb2qOk5BaiEnKOGPGuAn7Rift02oQ==" workbookSaltValue="gjCjgIfd8f5r20BWr624E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<sst xmlns="http://schemas.openxmlformats.org/spreadsheetml/2006/main" count="236" uniqueCount="120">
  <si>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</si>
  <si>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</si>
  <si>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</si>
  <si>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</si>
  <si>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</si>
  <si>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</si>
  <si>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</si>
  <si>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</si>
  <si>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</si>
  <si>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</si>
  <si>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</si>
  <si>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</si>
  <si>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</si>
  <si>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</si>
  <si>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</si>
  <si>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</si>
  <si>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</si>
  <si>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</si>
  <si>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</si>
  <si>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</si>
  <si>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</si>
  <si>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</si>
  <si>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</si>
  <si>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</si>
  <si>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</si>
  <si>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</si>
  <si>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</si>
  <si>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</si>
  <si>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</si>
  <si>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</si>
  <si>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</si>
  <si>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</si>
  <si>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</si>
  <si>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</si>
  <si>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</si>
  <si>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</si>
  <si>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</si>
  <si>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</si>
  <si>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</si>
  <si>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</si>
  <si>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</si>
  <si>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</si>
  <si>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</si>
  <si>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</si>
  <si>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</si>
  <si>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</si>
  <si>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</si>
  <si>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</si>
  <si>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</si>
  <si>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</si>
  <si>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</si>
  <si>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</si>
  <si>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</si>
  <si>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</si>
  <si>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</si>
  <si>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</si>
  <si>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</si>
  <si>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</si>
  <si>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</si>
  <si>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</si>
  <si>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</si>
  <si>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</si>
  <si>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</si>
  <si>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</si>
  <si>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</si>
  <si>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</si>
  <si>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</si>
  <si>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</si>
  <si>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</si>
  <si>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</si>
  <si>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</si>
  <si>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</si>
  <si>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</si>
  <si>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</si>
  <si>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</si>
  <si>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</si>
  <si>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</si>
  <si>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</si>
  <si>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</si>
  <si>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</si>
  <si>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</si>
  <si>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</si>
  <si>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</si>
  <si>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</si>
  <si>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</si>
  <si>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</si>
  <si>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</si>
  <si>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</si>
  <si>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</si>
  <si>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</si>
  <si>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</si>
  <si>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</si>
  <si>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</si>
  <si>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</si>
  <si>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</si>
  <si>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</si>
  <si>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</si>
  <si>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</si>
  <si>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</si>
  <si>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</si>
  <si>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</si>
  <si>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</si>
  <si>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</si>
  <si>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</si>
  <si>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</si>
  <si>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</si>
  <si>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</si>
  <si>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</si>
  <si>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</si>
  <si>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</si>
  <si>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</si>
  <si>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</si>
  <si>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</si>
  <si>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</si>
  <si>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</si>
  <si>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</si>
  <si>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</si>
  <si>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平成７年の供用開始から２６年が経過している。平成２８年度に行った機能診断事業の結果、管路について経年劣化はみられなかったが、処理施設の機械設備に劣化があることが判明した。
　平成２９年度に最適整備構想策定事業、平成３０年度に調査・計画策定事業を実施しており、それに基づき令和２年度より令和６年度にかけて本格的な更新を行っている。</t>
    <rPh sb="6" eb="8">
      <t>キョウヨウ</t>
    </rPh>
    <rPh sb="14" eb="15">
      <t>ネン</t>
    </rPh>
    <rPh sb="23" eb="25">
      <t>ヘイセイ</t>
    </rPh>
    <rPh sb="27" eb="29">
      <t>ネンド</t>
    </rPh>
    <rPh sb="30" eb="31">
      <t>オコナ</t>
    </rPh>
    <rPh sb="33" eb="35">
      <t>キノウ</t>
    </rPh>
    <rPh sb="35" eb="37">
      <t>シンダン</t>
    </rPh>
    <rPh sb="37" eb="39">
      <t>ジギョウ</t>
    </rPh>
    <rPh sb="40" eb="42">
      <t>ケッカ</t>
    </rPh>
    <rPh sb="63" eb="65">
      <t>ショリ</t>
    </rPh>
    <rPh sb="68" eb="70">
      <t>キカイ</t>
    </rPh>
    <rPh sb="70" eb="72">
      <t>セツビ</t>
    </rPh>
    <rPh sb="81" eb="83">
      <t>ハンメイ</t>
    </rPh>
    <rPh sb="88" eb="90">
      <t>ヘイセイ</t>
    </rPh>
    <rPh sb="92" eb="94">
      <t>ネンド</t>
    </rPh>
    <rPh sb="95" eb="97">
      <t>サイテキ</t>
    </rPh>
    <rPh sb="97" eb="99">
      <t>セイビ</t>
    </rPh>
    <rPh sb="99" eb="101">
      <t>コウソウ</t>
    </rPh>
    <rPh sb="101" eb="103">
      <t>サクテイ</t>
    </rPh>
    <rPh sb="103" eb="105">
      <t>ジギョウ</t>
    </rPh>
    <rPh sb="106" eb="108">
      <t>ヘイセイ</t>
    </rPh>
    <rPh sb="110" eb="112">
      <t>ネンド</t>
    </rPh>
    <rPh sb="113" eb="115">
      <t>チョウサ</t>
    </rPh>
    <rPh sb="116" eb="118">
      <t>ケイカク</t>
    </rPh>
    <rPh sb="118" eb="120">
      <t>サクテイ</t>
    </rPh>
    <rPh sb="120" eb="122">
      <t>ジギョウ</t>
    </rPh>
    <rPh sb="123" eb="125">
      <t>ジッシ</t>
    </rPh>
    <rPh sb="133" eb="134">
      <t>モト</t>
    </rPh>
    <rPh sb="136" eb="138">
      <t>レイワ</t>
    </rPh>
    <rPh sb="139" eb="141">
      <t>ネンド</t>
    </rPh>
    <rPh sb="143" eb="145">
      <t>レイワ</t>
    </rPh>
    <rPh sb="146" eb="148">
      <t>ネンド</t>
    </rPh>
    <rPh sb="152" eb="155">
      <t>ホンカクテキ</t>
    </rPh>
    <phoneticPr fontId="4"/>
  </si>
  <si>
    <t xml:space="preserve">与論町農業集落排水事業（下水道事業）の経営状況は、支出（施設の維持管理費や建設時の地方債の利息返済）が収入（施設使用料）を上回り、赤字となっている。そのため、不足額を与論町一般会計から補填し、収入が支出と等しくなるよう繰入を行っており、健全な経営ができていない（表①、⑤）。また、施設の供用開始（平成７年）から２６年が経過し、機械設備が劣化しているため、修繕等の費用がかさみ、今後維持管理費が増加していく可能性が高い。収入と支出のバランスをとるためには、適正な料金設定を行う必要がある。
【①単年度の収支】収益的収支比率
　支出（施設の維持管理費や建設時の地方債の利息返済）が収入（施設使用料）を上回り、赤字となっている。そのため、不足額を与論町一般会計から補填し経営を行っている。
【②累積欠損】累積欠損金比率、【③支払能力】流動比率
　省略
【④債務残高】企業債残高対事業規模比率
　債務残高が類似団体と比較して少ない状況にあるのは、これまで大がかりな更新を行っていないためであるが、平成２８年度に実施した施設の機能診断により、機械設備に劣化があることが判明した。令和２年度より本格的な更新を行っており、債務が増加する見込みである。
【⑤料金水準の適切性】経費回収率
　指標の意味は、使用料で回収すべき経費を、どの程度使用料で賄えているかを示している。そのため、指標が１００％以上となるべきだが、与論町は約４６％となっている。表①で示すとおり、経費の削減や適切な料金設定が必要となる。
【⑥費用の効率性】汚水処理原価
　類似団体と比較して低い値となっている。しかし、１㎥の汚水処理に要した経費が使用料（１㎥あたり９３円（税抜））より高い値となっているため、汚水量が増えると損失が増加する結果となっている。
【⑦施設の効率性】施設利用率
　施設・設備が一日に対応可能な処理能力に対する、一日平均処理水量（晴天時）の割合となっている。与論町の人口減少とともに処理量が減少する事が見込まれるため、施設が遊休状態とならないよう、施設の更新時にダウンサイジング（小規模化）や処理区域の再検討等を行い適切な施設規模を維持する必要がある。
【⑧使用料対象の補足】水洗化率
　水洗化率は１００％を示しているが、古い家屋は単独浄化槽が設置され、洗濯等の排水は処理されずに側溝に直接流れている場合があるため、集落排水への接続を促進する必要がある。
</t>
    <phoneticPr fontId="4"/>
  </si>
  <si>
    <t>　与論町農業集落排水事業（下水道事業）の経営状況は、収支が赤字のため、与論町一般会計から不足額を補填し収支が等しくなるよう繰入を行っており健全経営が行えていない。
　令和３年度より、農業集落排水事業地方公営企業法適用への移行作業に伴い、委託料が増加している。
　また、汚水処理原価（１㎥約２２０円）が使用料（１㎥９３円（税抜））を上回っており、汚水処理量が増えると損失も増えるようになっている。
　今後安定した経営を行うためには、維持管理費の削減に努めながら、利用者や議会のコンセンサスを得て、料金改定を行う必要がある。
　なお、供用開始以前に建築された家屋の中には、単独浄化槽を設置し、集落排水へ接続されていない場合があるので、加入促進を図り、汚水処理の向上とともに利用者の増加を目指したい。</t>
    <rPh sb="143" eb="144">
      <t>ヤク</t>
    </rPh>
    <rPh sb="165" eb="167">
      <t>ウワマワ</t>
    </rPh>
    <rPh sb="174" eb="176">
      <t>ショリ</t>
    </rPh>
    <rPh sb="176" eb="177">
      <t>リョウ</t>
    </rPh>
    <rPh sb="178" eb="179">
      <t>フ</t>
    </rPh>
    <rPh sb="185" eb="186">
      <t>フ</t>
    </rPh>
    <rPh sb="221" eb="223">
      <t>サクゲン</t>
    </rPh>
    <rPh sb="265" eb="267">
      <t>キョウヨウ</t>
    </rPh>
    <rPh sb="280" eb="281">
      <t>ナカ</t>
    </rPh>
    <rPh sb="284" eb="286">
      <t>タンドク</t>
    </rPh>
    <rPh sb="290" eb="292">
      <t>セッチ</t>
    </rPh>
    <rPh sb="299" eb="301">
      <t>セツゾク</t>
    </rPh>
    <rPh sb="307" eb="309">
      <t>バアイ</t>
    </rPh>
    <rPh sb="323" eb="325">
      <t>オスイ</t>
    </rPh>
    <rPh sb="325" eb="327">
      <t>ショリ</t>
    </rPh>
    <rPh sb="328" eb="330">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</si>
</sst>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67-485B-AE1B-8275B5ADAA0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0767-485B-AE1B-8275B5ADAA0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35.799999999999997</c:v>
                </c:pt>
                <c:pt idx="1">
                  <c:v>36.07</c:v>
                </c:pt>
                <c:pt idx="2">
                  <c:v>37.549999999999997</c:v>
                </c:pt>
                <c:pt idx="3">
                  <c:v>32.17</c:v>
                </c:pt>
                <c:pt idx="4">
                  <c:v>32.71</c:v>
                </c:pt>
              </c:numCache>
            </c:numRef>
          </c:val>
          <c:extLst>
            <c:ext xmlns:c16="http://schemas.microsoft.com/office/drawing/2014/chart" uri="{C3380CC4-5D6E-409C-BE32-E72D297353CC}">
              <c16:uniqueId val="{00000000-8BCD-45B4-A234-1E697C26597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8BCD-45B4-A234-1E697C26597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22E-4B49-BEEF-55648E44E7B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822E-4B49-BEEF-55648E44E7B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86.55</c:v>
                </c:pt>
                <c:pt idx="1">
                  <c:v>90.61</c:v>
                </c:pt>
                <c:pt idx="2">
                  <c:v>85.83</c:v>
                </c:pt>
                <c:pt idx="3">
                  <c:v>87.7</c:v>
                </c:pt>
                <c:pt idx="4">
                  <c:v>89.76</c:v>
                </c:pt>
              </c:numCache>
            </c:numRef>
          </c:val>
          <c:extLst>
            <c:ext xmlns:c16="http://schemas.microsoft.com/office/drawing/2014/chart" uri="{C3380CC4-5D6E-409C-BE32-E72D297353CC}">
              <c16:uniqueId val="{00000000-AEBC-413D-AA35-CD7140DED85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BC-413D-AA35-CD7140DED85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C3-4131-8B15-0BE6380E6B5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C3-4131-8B15-0BE6380E6B5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C0-417C-BDF2-A23F3F20DBB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C0-417C-BDF2-A23F3F20DBB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5B-4B5F-AB89-E865E3EBFAD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5B-4B5F-AB89-E865E3EBFAD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6B-4AAC-B73A-C5505BF64AD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6B-4AAC-B73A-C5505BF64AD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105.48</c:v>
                </c:pt>
                <c:pt idx="1">
                  <c:v>84.54</c:v>
                </c:pt>
                <c:pt idx="2">
                  <c:v>57.58</c:v>
                </c:pt>
                <c:pt idx="3">
                  <c:v>34.229999999999997</c:v>
                </c:pt>
                <c:pt idx="4">
                  <c:v>14.04</c:v>
                </c:pt>
              </c:numCache>
            </c:numRef>
          </c:val>
          <c:extLst>
            <c:ext xmlns:c16="http://schemas.microsoft.com/office/drawing/2014/chart" uri="{C3380CC4-5D6E-409C-BE32-E72D297353CC}">
              <c16:uniqueId val="{00000000-E31A-4D58-9998-7403AF05526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E31A-4D58-9998-7403AF05526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60.8</c:v>
                </c:pt>
                <c:pt idx="1">
                  <c:v>44.34</c:v>
                </c:pt>
                <c:pt idx="2">
                  <c:v>50.97</c:v>
                </c:pt>
                <c:pt idx="3">
                  <c:v>57.82</c:v>
                </c:pt>
                <c:pt idx="4">
                  <c:v>46.38</c:v>
                </c:pt>
              </c:numCache>
            </c:numRef>
          </c:val>
          <c:extLst>
            <c:ext xmlns:c16="http://schemas.microsoft.com/office/drawing/2014/chart" uri="{C3380CC4-5D6E-409C-BE32-E72D297353CC}">
              <c16:uniqueId val="{00000000-7A80-477A-8F7D-DAC9D14241F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7A80-477A-8F7D-DAC9D14241F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171.94</c:v>
                </c:pt>
                <c:pt idx="1">
                  <c:v>231.82</c:v>
                </c:pt>
                <c:pt idx="2">
                  <c:v>199.58</c:v>
                </c:pt>
                <c:pt idx="3">
                  <c:v>178.56</c:v>
                </c:pt>
                <c:pt idx="4">
                  <c:v>220.78</c:v>
                </c:pt>
              </c:numCache>
            </c:numRef>
          </c:val>
          <c:extLst>
            <c:ext xmlns:c16="http://schemas.microsoft.com/office/drawing/2014/chart" uri="{C3380CC4-5D6E-409C-BE32-E72D297353CC}">
              <c16:uniqueId val="{00000000-1A91-4348-9EFD-6A1EF7757A7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1A91-4348-9EFD-6A1EF7757A7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与論町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5150</v>
      </c>
      <c r="AM8" s="42"/>
      <c r="AN8" s="42"/>
      <c r="AO8" s="42"/>
      <c r="AP8" s="42"/>
      <c r="AQ8" s="42"/>
      <c r="AR8" s="42"/>
      <c r="AS8" s="42"/>
      <c r="AT8" s="35">
        <f>データ!T6</f>
        <v>20.58</v>
      </c>
      <c r="AU8" s="35"/>
      <c r="AV8" s="35"/>
      <c r="AW8" s="35"/>
      <c r="AX8" s="35"/>
      <c r="AY8" s="35"/>
      <c r="AZ8" s="35"/>
      <c r="BA8" s="35"/>
      <c r="BB8" s="35">
        <f>データ!U6</f>
        <v>250.24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20.13</v>
      </c>
      <c r="Q10" s="35"/>
      <c r="R10" s="35"/>
      <c r="S10" s="35"/>
      <c r="T10" s="35"/>
      <c r="U10" s="35"/>
      <c r="V10" s="35"/>
      <c r="W10" s="35">
        <f>データ!Q6</f>
        <v>100</v>
      </c>
      <c r="X10" s="35"/>
      <c r="Y10" s="35"/>
      <c r="Z10" s="35"/>
      <c r="AA10" s="35"/>
      <c r="AB10" s="35"/>
      <c r="AC10" s="35"/>
      <c r="AD10" s="42">
        <f>データ!R6</f>
        <v>2046</v>
      </c>
      <c r="AE10" s="42"/>
      <c r="AF10" s="42"/>
      <c r="AG10" s="42"/>
      <c r="AH10" s="42"/>
      <c r="AI10" s="42"/>
      <c r="AJ10" s="42"/>
      <c r="AK10" s="2"/>
      <c r="AL10" s="42">
        <f>データ!V6</f>
        <v>1019</v>
      </c>
      <c r="AM10" s="42"/>
      <c r="AN10" s="42"/>
      <c r="AO10" s="42"/>
      <c r="AP10" s="42"/>
      <c r="AQ10" s="42"/>
      <c r="AR10" s="42"/>
      <c r="AS10" s="42"/>
      <c r="AT10" s="35">
        <f>データ!W6</f>
        <v>0.6</v>
      </c>
      <c r="AU10" s="35"/>
      <c r="AV10" s="35"/>
      <c r="AW10" s="35"/>
      <c r="AX10" s="35"/>
      <c r="AY10" s="35"/>
      <c r="AZ10" s="35"/>
      <c r="BA10" s="35"/>
      <c r="BB10" s="35">
        <f>データ!X6</f>
        <v>1698.33</v>
      </c>
      <c r="BC10" s="35"/>
      <c r="BD10" s="35"/>
      <c r="BE10" s="35"/>
      <c r="BF10" s="35"/>
      <c r="BG10" s="35"/>
      <c r="BH10" s="35"/>
      <c r="BI10" s="35"/>
      <c r="BJ10" s="2"/>
      <c r="BK10" s="2"/>
      <c r="BL10" s="68" t="s">
        <v>22</v>
      </c>
      <c r="BM10" s="69"/>
      <c r="BN10" s="70" t="s">
        <v>23</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72"/>
      <c r="BN47" s="72"/>
      <c r="BO47" s="72"/>
      <c r="BP47" s="72"/>
      <c r="BQ47" s="72"/>
      <c r="BR47" s="72"/>
      <c r="BS47" s="72"/>
      <c r="BT47" s="72"/>
      <c r="BU47" s="72"/>
      <c r="BV47" s="72"/>
      <c r="BW47" s="72"/>
      <c r="BX47" s="72"/>
      <c r="BY47" s="7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72"/>
      <c r="BN48" s="72"/>
      <c r="BO48" s="72"/>
      <c r="BP48" s="72"/>
      <c r="BQ48" s="72"/>
      <c r="BR48" s="72"/>
      <c r="BS48" s="72"/>
      <c r="BT48" s="72"/>
      <c r="BU48" s="72"/>
      <c r="BV48" s="72"/>
      <c r="BW48" s="72"/>
      <c r="BX48" s="72"/>
      <c r="BY48" s="7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72"/>
      <c r="BN49" s="72"/>
      <c r="BO49" s="72"/>
      <c r="BP49" s="72"/>
      <c r="BQ49" s="72"/>
      <c r="BR49" s="72"/>
      <c r="BS49" s="72"/>
      <c r="BT49" s="72"/>
      <c r="BU49" s="72"/>
      <c r="BV49" s="72"/>
      <c r="BW49" s="72"/>
      <c r="BX49" s="72"/>
      <c r="BY49" s="7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72"/>
      <c r="BN50" s="72"/>
      <c r="BO50" s="72"/>
      <c r="BP50" s="72"/>
      <c r="BQ50" s="72"/>
      <c r="BR50" s="72"/>
      <c r="BS50" s="72"/>
      <c r="BT50" s="72"/>
      <c r="BU50" s="72"/>
      <c r="BV50" s="72"/>
      <c r="BW50" s="72"/>
      <c r="BX50" s="72"/>
      <c r="BY50" s="7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72"/>
      <c r="BN51" s="72"/>
      <c r="BO51" s="72"/>
      <c r="BP51" s="72"/>
      <c r="BQ51" s="72"/>
      <c r="BR51" s="72"/>
      <c r="BS51" s="72"/>
      <c r="BT51" s="72"/>
      <c r="BU51" s="72"/>
      <c r="BV51" s="72"/>
      <c r="BW51" s="72"/>
      <c r="BX51" s="72"/>
      <c r="BY51" s="7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72"/>
      <c r="BN52" s="72"/>
      <c r="BO52" s="72"/>
      <c r="BP52" s="72"/>
      <c r="BQ52" s="72"/>
      <c r="BR52" s="72"/>
      <c r="BS52" s="72"/>
      <c r="BT52" s="72"/>
      <c r="BU52" s="72"/>
      <c r="BV52" s="72"/>
      <c r="BW52" s="72"/>
      <c r="BX52" s="72"/>
      <c r="BY52" s="7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72"/>
      <c r="BN53" s="72"/>
      <c r="BO53" s="72"/>
      <c r="BP53" s="72"/>
      <c r="BQ53" s="72"/>
      <c r="BR53" s="72"/>
      <c r="BS53" s="72"/>
      <c r="BT53" s="72"/>
      <c r="BU53" s="72"/>
      <c r="BV53" s="72"/>
      <c r="BW53" s="72"/>
      <c r="BX53" s="72"/>
      <c r="BY53" s="7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72"/>
      <c r="BN54" s="72"/>
      <c r="BO54" s="72"/>
      <c r="BP54" s="72"/>
      <c r="BQ54" s="72"/>
      <c r="BR54" s="72"/>
      <c r="BS54" s="72"/>
      <c r="BT54" s="72"/>
      <c r="BU54" s="72"/>
      <c r="BV54" s="72"/>
      <c r="BW54" s="72"/>
      <c r="BX54" s="72"/>
      <c r="BY54" s="7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72"/>
      <c r="BN55" s="72"/>
      <c r="BO55" s="72"/>
      <c r="BP55" s="72"/>
      <c r="BQ55" s="72"/>
      <c r="BR55" s="72"/>
      <c r="BS55" s="72"/>
      <c r="BT55" s="72"/>
      <c r="BU55" s="72"/>
      <c r="BV55" s="72"/>
      <c r="BW55" s="72"/>
      <c r="BX55" s="72"/>
      <c r="BY55" s="7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72"/>
      <c r="BN56" s="72"/>
      <c r="BO56" s="72"/>
      <c r="BP56" s="72"/>
      <c r="BQ56" s="72"/>
      <c r="BR56" s="72"/>
      <c r="BS56" s="72"/>
      <c r="BT56" s="72"/>
      <c r="BU56" s="72"/>
      <c r="BV56" s="72"/>
      <c r="BW56" s="72"/>
      <c r="BX56" s="72"/>
      <c r="BY56" s="7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72"/>
      <c r="BN57" s="72"/>
      <c r="BO57" s="72"/>
      <c r="BP57" s="72"/>
      <c r="BQ57" s="72"/>
      <c r="BR57" s="72"/>
      <c r="BS57" s="72"/>
      <c r="BT57" s="72"/>
      <c r="BU57" s="72"/>
      <c r="BV57" s="72"/>
      <c r="BW57" s="72"/>
      <c r="BX57" s="72"/>
      <c r="BY57" s="7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72"/>
      <c r="BN58" s="72"/>
      <c r="BO58" s="72"/>
      <c r="BP58" s="72"/>
      <c r="BQ58" s="72"/>
      <c r="BR58" s="72"/>
      <c r="BS58" s="72"/>
      <c r="BT58" s="72"/>
      <c r="BU58" s="72"/>
      <c r="BV58" s="72"/>
      <c r="BW58" s="72"/>
      <c r="BX58" s="72"/>
      <c r="BY58" s="7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72"/>
      <c r="BN59" s="72"/>
      <c r="BO59" s="72"/>
      <c r="BP59" s="72"/>
      <c r="BQ59" s="72"/>
      <c r="BR59" s="72"/>
      <c r="BS59" s="72"/>
      <c r="BT59" s="72"/>
      <c r="BU59" s="72"/>
      <c r="BV59" s="72"/>
      <c r="BW59" s="72"/>
      <c r="BX59" s="72"/>
      <c r="BY59" s="7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4"/>
      <c r="BM60" s="72"/>
      <c r="BN60" s="72"/>
      <c r="BO60" s="72"/>
      <c r="BP60" s="72"/>
      <c r="BQ60" s="72"/>
      <c r="BR60" s="72"/>
      <c r="BS60" s="72"/>
      <c r="BT60" s="72"/>
      <c r="BU60" s="72"/>
      <c r="BV60" s="72"/>
      <c r="BW60" s="72"/>
      <c r="BX60" s="72"/>
      <c r="BY60" s="7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4"/>
      <c r="BM61" s="72"/>
      <c r="BN61" s="72"/>
      <c r="BO61" s="72"/>
      <c r="BP61" s="72"/>
      <c r="BQ61" s="72"/>
      <c r="BR61" s="72"/>
      <c r="BS61" s="72"/>
      <c r="BT61" s="72"/>
      <c r="BU61" s="72"/>
      <c r="BV61" s="72"/>
      <c r="BW61" s="72"/>
      <c r="BX61" s="72"/>
      <c r="BY61" s="7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72"/>
      <c r="BN62" s="72"/>
      <c r="BO62" s="72"/>
      <c r="BP62" s="72"/>
      <c r="BQ62" s="72"/>
      <c r="BR62" s="72"/>
      <c r="BS62" s="72"/>
      <c r="BT62" s="72"/>
      <c r="BU62" s="72"/>
      <c r="BV62" s="72"/>
      <c r="BW62" s="72"/>
      <c r="BX62" s="72"/>
      <c r="BY62" s="7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5"/>
      <c r="BM63" s="66"/>
      <c r="BN63" s="66"/>
      <c r="BO63" s="66"/>
      <c r="BP63" s="66"/>
      <c r="BQ63" s="66"/>
      <c r="BR63" s="66"/>
      <c r="BS63" s="66"/>
      <c r="BT63" s="66"/>
      <c r="BU63" s="66"/>
      <c r="BV63" s="66"/>
      <c r="BW63" s="66"/>
      <c r="BX63" s="66"/>
      <c r="BY63" s="66"/>
      <c r="BZ63" s="6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119</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79" t="s">
        <v>30</v>
      </c>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fDAJwa+WkD7cy0E1iut2BDEFokzoxC5mAcBN2lHfBeZSCd40EyRNxjeYkVznm2yhlkoH+Sl8yQCbzUeAEujyaQ==" saltValue="PQ91roJE0nsHn0Wb1zVJ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81" t="s">
        <v>54</v>
      </c>
      <c r="I3" s="82"/>
      <c r="J3" s="82"/>
      <c r="K3" s="82"/>
      <c r="L3" s="82"/>
      <c r="M3" s="82"/>
      <c r="N3" s="82"/>
      <c r="O3" s="82"/>
      <c r="P3" s="82"/>
      <c r="Q3" s="82"/>
      <c r="R3" s="82"/>
      <c r="S3" s="82"/>
      <c r="T3" s="82"/>
      <c r="U3" s="82"/>
      <c r="V3" s="82"/>
      <c r="W3" s="82"/>
      <c r="X3" s="83"/>
      <c r="Y3" s="87" t="s">
        <v>55</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56</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5" x14ac:dyDescent="0.15">
      <c r="A4" s="14" t="s">
        <v>57</v>
      </c>
      <c r="B4" s="16"/>
      <c r="C4" s="16"/>
      <c r="D4" s="16"/>
      <c r="E4" s="16"/>
      <c r="F4" s="16"/>
      <c r="G4" s="16"/>
      <c r="H4" s="84"/>
      <c r="I4" s="85"/>
      <c r="J4" s="85"/>
      <c r="K4" s="85"/>
      <c r="L4" s="85"/>
      <c r="M4" s="85"/>
      <c r="N4" s="85"/>
      <c r="O4" s="85"/>
      <c r="P4" s="85"/>
      <c r="Q4" s="85"/>
      <c r="R4" s="85"/>
      <c r="S4" s="85"/>
      <c r="T4" s="85"/>
      <c r="U4" s="85"/>
      <c r="V4" s="85"/>
      <c r="W4" s="85"/>
      <c r="X4" s="86"/>
      <c r="Y4" s="80" t="s">
        <v>58</v>
      </c>
      <c r="Z4" s="80"/>
      <c r="AA4" s="80"/>
      <c r="AB4" s="80"/>
      <c r="AC4" s="80"/>
      <c r="AD4" s="80"/>
      <c r="AE4" s="80"/>
      <c r="AF4" s="80"/>
      <c r="AG4" s="80"/>
      <c r="AH4" s="80"/>
      <c r="AI4" s="80"/>
      <c r="AJ4" s="80" t="s">
        <v>59</v>
      </c>
      <c r="AK4" s="80"/>
      <c r="AL4" s="80"/>
      <c r="AM4" s="80"/>
      <c r="AN4" s="80"/>
      <c r="AO4" s="80"/>
      <c r="AP4" s="80"/>
      <c r="AQ4" s="80"/>
      <c r="AR4" s="80"/>
      <c r="AS4" s="80"/>
      <c r="AT4" s="80"/>
      <c r="AU4" s="80" t="s">
        <v>60</v>
      </c>
      <c r="AV4" s="80"/>
      <c r="AW4" s="80"/>
      <c r="AX4" s="80"/>
      <c r="AY4" s="80"/>
      <c r="AZ4" s="80"/>
      <c r="BA4" s="80"/>
      <c r="BB4" s="80"/>
      <c r="BC4" s="80"/>
      <c r="BD4" s="80"/>
      <c r="BE4" s="80"/>
      <c r="BF4" s="80" t="s">
        <v>61</v>
      </c>
      <c r="BG4" s="80"/>
      <c r="BH4" s="80"/>
      <c r="BI4" s="80"/>
      <c r="BJ4" s="80"/>
      <c r="BK4" s="80"/>
      <c r="BL4" s="80"/>
      <c r="BM4" s="80"/>
      <c r="BN4" s="80"/>
      <c r="BO4" s="80"/>
      <c r="BP4" s="80"/>
      <c r="BQ4" s="80" t="s">
        <v>62</v>
      </c>
      <c r="BR4" s="80"/>
      <c r="BS4" s="80"/>
      <c r="BT4" s="80"/>
      <c r="BU4" s="80"/>
      <c r="BV4" s="80"/>
      <c r="BW4" s="80"/>
      <c r="BX4" s="80"/>
      <c r="BY4" s="80"/>
      <c r="BZ4" s="80"/>
      <c r="CA4" s="80"/>
      <c r="CB4" s="80" t="s">
        <v>63</v>
      </c>
      <c r="CC4" s="80"/>
      <c r="CD4" s="80"/>
      <c r="CE4" s="80"/>
      <c r="CF4" s="80"/>
      <c r="CG4" s="80"/>
      <c r="CH4" s="80"/>
      <c r="CI4" s="80"/>
      <c r="CJ4" s="80"/>
      <c r="CK4" s="80"/>
      <c r="CL4" s="80"/>
      <c r="CM4" s="80" t="s">
        <v>64</v>
      </c>
      <c r="CN4" s="80"/>
      <c r="CO4" s="80"/>
      <c r="CP4" s="80"/>
      <c r="CQ4" s="80"/>
      <c r="CR4" s="80"/>
      <c r="CS4" s="80"/>
      <c r="CT4" s="80"/>
      <c r="CU4" s="80"/>
      <c r="CV4" s="80"/>
      <c r="CW4" s="80"/>
      <c r="CX4" s="80" t="s">
        <v>65</v>
      </c>
      <c r="CY4" s="80"/>
      <c r="CZ4" s="80"/>
      <c r="DA4" s="80"/>
      <c r="DB4" s="80"/>
      <c r="DC4" s="80"/>
      <c r="DD4" s="80"/>
      <c r="DE4" s="80"/>
      <c r="DF4" s="80"/>
      <c r="DG4" s="80"/>
      <c r="DH4" s="80"/>
      <c r="DI4" s="80" t="s">
        <v>66</v>
      </c>
      <c r="DJ4" s="80"/>
      <c r="DK4" s="80"/>
      <c r="DL4" s="80"/>
      <c r="DM4" s="80"/>
      <c r="DN4" s="80"/>
      <c r="DO4" s="80"/>
      <c r="DP4" s="80"/>
      <c r="DQ4" s="80"/>
      <c r="DR4" s="80"/>
      <c r="DS4" s="80"/>
      <c r="DT4" s="80" t="s">
        <v>67</v>
      </c>
      <c r="DU4" s="80"/>
      <c r="DV4" s="80"/>
      <c r="DW4" s="80"/>
      <c r="DX4" s="80"/>
      <c r="DY4" s="80"/>
      <c r="DZ4" s="80"/>
      <c r="EA4" s="80"/>
      <c r="EB4" s="80"/>
      <c r="EC4" s="80"/>
      <c r="ED4" s="80"/>
      <c r="EE4" s="80" t="s">
        <v>68</v>
      </c>
      <c r="EF4" s="80"/>
      <c r="EG4" s="80"/>
      <c r="EH4" s="80"/>
      <c r="EI4" s="80"/>
      <c r="EJ4" s="80"/>
      <c r="EK4" s="80"/>
      <c r="EL4" s="80"/>
      <c r="EM4" s="80"/>
      <c r="EN4" s="80"/>
      <c r="EO4" s="80"/>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465356</v>
      </c>
      <c r="D6" s="19">
        <f t="shared" si="3"/>
        <v>47</v>
      </c>
      <c r="E6" s="19">
        <f t="shared" si="3"/>
        <v>17</v>
      </c>
      <c r="F6" s="19">
        <f t="shared" si="3"/>
        <v>5</v>
      </c>
      <c r="G6" s="19">
        <f t="shared" si="3"/>
        <v>0</v>
      </c>
      <c r="H6" s="19" t="str">
        <f t="shared" si="3"/>
        <v>鹿児島県　与論町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20.13</v>
      </c>
      <c r="Q6" s="20">
        <f t="shared" si="3"/>
        <v>100</v>
      </c>
      <c r="R6" s="20">
        <f t="shared" si="3"/>
        <v>2046</v>
      </c>
      <c r="S6" s="20">
        <f t="shared" si="3"/>
        <v>5150</v>
      </c>
      <c r="T6" s="20">
        <f t="shared" si="3"/>
        <v>20.58</v>
      </c>
      <c r="U6" s="20">
        <f t="shared" si="3"/>
        <v>250.24</v>
      </c>
      <c r="V6" s="20">
        <f t="shared" si="3"/>
        <v>1019</v>
      </c>
      <c r="W6" s="20">
        <f t="shared" si="3"/>
        <v>0.6</v>
      </c>
      <c r="X6" s="20">
        <f t="shared" si="3"/>
        <v>1698.33</v>
      </c>
      <c r="Y6" s="21">
        <f>IF(Y7="",NA(),Y7)</f>
        <v>86.55</v>
      </c>
      <c r="Z6" s="21">
        <f t="shared" ref="Z6:AH6" si="4">IF(Z7="",NA(),Z7)</f>
        <v>90.61</v>
      </c>
      <c r="AA6" s="21">
        <f t="shared" si="4"/>
        <v>85.83</v>
      </c>
      <c r="AB6" s="21">
        <f t="shared" si="4"/>
        <v>87.7</v>
      </c>
      <c r="AC6" s="21">
        <f t="shared" si="4"/>
        <v>89.76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105.48</v>
      </c>
      <c r="BG6" s="21">
        <f t="shared" ref="BG6:BO6" si="7">IF(BG7="",NA(),BG7)</f>
        <v>84.54</v>
      </c>
      <c r="BH6" s="21">
        <f t="shared" si="7"/>
        <v>57.58</v>
      </c>
      <c r="BI6" s="21">
        <f t="shared" si="7"/>
        <v>34.229999999999997</v>
      </c>
      <c r="BJ6" s="21">
        <f t="shared" si="7"/>
        <v>14.04</v>
      </c>
      <c r="BK6" s="21">
        <f t="shared" si="7"/>
        <v>855.8</v>
      </c>
      <c r="BL6" s="21">
        <f t="shared" si="7"/>
        <v>789.46</v>
      </c>
      <c r="BM6" s="21">
        <f t="shared" si="7"/>
        <v>826.83</v>
      </c>
      <c r="BN6" s="21">
        <f t="shared" si="7"/>
        <v>867.83</v>
      </c>
      <c r="BO6" s="21">
        <f t="shared" si="7"/>
        <v>791.76</v>
      </c>
      <c r="BP6" s="20" t="str">
        <f>IF(BP7="","",IF(BP7="-","【-】","【"&amp;SUBSTITUTE(TEXT(BP7,"#,##0.00"),"-","△")&amp;"】"))</f>
        <v>【786.37】</v>
      </c>
      <c r="BQ6" s="21">
        <f>IF(BQ7="",NA(),BQ7)</f>
        <v>60.8</v>
      </c>
      <c r="BR6" s="21">
        <f t="shared" ref="BR6:BZ6" si="8">IF(BR7="",NA(),BR7)</f>
        <v>44.34</v>
      </c>
      <c r="BS6" s="21">
        <f t="shared" si="8"/>
        <v>50.97</v>
      </c>
      <c r="BT6" s="21">
        <f t="shared" si="8"/>
        <v>57.82</v>
      </c>
      <c r="BU6" s="21">
        <f t="shared" si="8"/>
        <v>46.38</v>
      </c>
      <c r="BV6" s="21">
        <f t="shared" si="8"/>
        <v>59.8</v>
      </c>
      <c r="BW6" s="21">
        <f t="shared" si="8"/>
        <v>57.77</v>
      </c>
      <c r="BX6" s="21">
        <f t="shared" si="8"/>
        <v>57.31</v>
      </c>
      <c r="BY6" s="21">
        <f t="shared" si="8"/>
        <v>57.08</v>
      </c>
      <c r="BZ6" s="21">
        <f t="shared" si="8"/>
        <v>56.26</v>
      </c>
      <c r="CA6" s="20" t="str">
        <f>IF(CA7="","",IF(CA7="-","【-】","【"&amp;SUBSTITUTE(TEXT(CA7,"#,##0.00"),"-","△")&amp;"】"))</f>
        <v>【60.65】</v>
      </c>
      <c r="CB6" s="21">
        <f>IF(CB7="",NA(),CB7)</f>
        <v>171.94</v>
      </c>
      <c r="CC6" s="21">
        <f t="shared" ref="CC6:CK6" si="9">IF(CC7="",NA(),CC7)</f>
        <v>231.82</v>
      </c>
      <c r="CD6" s="21">
        <f t="shared" si="9"/>
        <v>199.58</v>
      </c>
      <c r="CE6" s="21">
        <f t="shared" si="9"/>
        <v>178.56</v>
      </c>
      <c r="CF6" s="21">
        <f t="shared" si="9"/>
        <v>220.78</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35.799999999999997</v>
      </c>
      <c r="CN6" s="21">
        <f t="shared" ref="CN6:CV6" si="10">IF(CN7="",NA(),CN7)</f>
        <v>36.07</v>
      </c>
      <c r="CO6" s="21">
        <f t="shared" si="10"/>
        <v>37.549999999999997</v>
      </c>
      <c r="CP6" s="21">
        <f t="shared" si="10"/>
        <v>32.17</v>
      </c>
      <c r="CQ6" s="21">
        <f t="shared" si="10"/>
        <v>32.71</v>
      </c>
      <c r="CR6" s="21">
        <f t="shared" si="10"/>
        <v>51.75</v>
      </c>
      <c r="CS6" s="21">
        <f t="shared" si="10"/>
        <v>50.68</v>
      </c>
      <c r="CT6" s="21">
        <f t="shared" si="10"/>
        <v>50.14</v>
      </c>
      <c r="CU6" s="21">
        <f t="shared" si="10"/>
        <v>54.83</v>
      </c>
      <c r="CV6" s="21">
        <f t="shared" si="10"/>
        <v>66.53</v>
      </c>
      <c r="CW6" s="20" t="str">
        <f>IF(CW7="","",IF(CW7="-","【-】","【"&amp;SUBSTITUTE(TEXT(CW7,"#,##0.00"),"-","△")&amp;"】"))</f>
        <v>【61.14】</v>
      </c>
      <c r="CX6" s="21">
        <f>IF(CX7="",NA(),CX7)</f>
        <v>100</v>
      </c>
      <c r="CY6" s="21">
        <f t="shared" ref="CY6:DG6" si="11">IF(CY7="",NA(),CY7)</f>
        <v>100</v>
      </c>
      <c r="CZ6" s="21">
        <f t="shared" si="11"/>
        <v>100</v>
      </c>
      <c r="DA6" s="21">
        <f t="shared" si="11"/>
        <v>100</v>
      </c>
      <c r="DB6" s="21">
        <f t="shared" si="11"/>
        <v>100</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465356</v>
      </c>
      <c r="D7" s="23">
        <v>47</v>
      </c>
      <c r="E7" s="23">
        <v>17</v>
      </c>
      <c r="F7" s="23">
        <v>5</v>
      </c>
      <c r="G7" s="23">
        <v>0</v>
      </c>
      <c r="H7" s="23" t="s">
        <v>98</v>
      </c>
      <c r="I7" s="23" t="s">
        <v>99</v>
      </c>
      <c r="J7" s="23" t="s">
        <v>100</v>
      </c>
      <c r="K7" s="23" t="s">
        <v>101</v>
      </c>
      <c r="L7" s="23" t="s">
        <v>102</v>
      </c>
      <c r="M7" s="23" t="s">
        <v>103</v>
      </c>
      <c r="N7" s="24" t="s">
        <v>104</v>
      </c>
      <c r="O7" s="24" t="s">
        <v>105</v>
      </c>
      <c r="P7" s="24">
        <v>20.13</v>
      </c>
      <c r="Q7" s="24">
        <v>100</v>
      </c>
      <c r="R7" s="24">
        <v>2046</v>
      </c>
      <c r="S7" s="24">
        <v>5150</v>
      </c>
      <c r="T7" s="24">
        <v>20.58</v>
      </c>
      <c r="U7" s="24">
        <v>250.24</v>
      </c>
      <c r="V7" s="24">
        <v>1019</v>
      </c>
      <c r="W7" s="24">
        <v>0.6</v>
      </c>
      <c r="X7" s="24">
        <v>1698.33</v>
      </c>
      <c r="Y7" s="24">
        <v>86.55</v>
      </c>
      <c r="Z7" s="24">
        <v>90.61</v>
      </c>
      <c r="AA7" s="24">
        <v>85.83</v>
      </c>
      <c r="AB7" s="24">
        <v>87.7</v>
      </c>
      <c r="AC7" s="24">
        <v>89.76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105.48</v>
      </c>
      <c r="BG7" s="24">
        <v>84.54</v>
      </c>
      <c r="BH7" s="24">
        <v>57.58</v>
      </c>
      <c r="BI7" s="24">
        <v>34.229999999999997</v>
      </c>
      <c r="BJ7" s="24">
        <v>14.04</v>
      </c>
      <c r="BK7" s="24">
        <v>855.8</v>
      </c>
      <c r="BL7" s="24">
        <v>789.46</v>
      </c>
      <c r="BM7" s="24">
        <v>826.83</v>
      </c>
      <c r="BN7" s="24">
        <v>867.83</v>
      </c>
      <c r="BO7" s="24">
        <v>791.76</v>
      </c>
      <c r="BP7" s="24">
        <v>786.37</v>
      </c>
      <c r="BQ7" s="24">
        <v>60.8</v>
      </c>
      <c r="BR7" s="24">
        <v>44.34</v>
      </c>
      <c r="BS7" s="24">
        <v>50.97</v>
      </c>
      <c r="BT7" s="24">
        <v>57.82</v>
      </c>
      <c r="BU7" s="24">
        <v>46.38</v>
      </c>
      <c r="BV7" s="24">
        <v>59.8</v>
      </c>
      <c r="BW7" s="24">
        <v>57.77</v>
      </c>
      <c r="BX7" s="24">
        <v>57.31</v>
      </c>
      <c r="BY7" s="24">
        <v>57.08</v>
      </c>
      <c r="BZ7" s="24">
        <v>56.26</v>
      </c>
      <c r="CA7" s="24">
        <v>60.65</v>
      </c>
      <c r="CB7" s="24">
        <v>171.94</v>
      </c>
      <c r="CC7" s="24">
        <v>231.82</v>
      </c>
      <c r="CD7" s="24">
        <v>199.58</v>
      </c>
      <c r="CE7" s="24">
        <v>178.56</v>
      </c>
      <c r="CF7" s="24">
        <v>220.78</v>
      </c>
      <c r="CG7" s="24">
        <v>263.76</v>
      </c>
      <c r="CH7" s="24">
        <v>274.35000000000002</v>
      </c>
      <c r="CI7" s="24">
        <v>273.52</v>
      </c>
      <c r="CJ7" s="24">
        <v>274.99</v>
      </c>
      <c r="CK7" s="24">
        <v>282.08999999999997</v>
      </c>
      <c r="CL7" s="24">
        <v>256.97000000000003</v>
      </c>
      <c r="CM7" s="24">
        <v>35.799999999999997</v>
      </c>
      <c r="CN7" s="24">
        <v>36.07</v>
      </c>
      <c r="CO7" s="24">
        <v>37.549999999999997</v>
      </c>
      <c r="CP7" s="24">
        <v>32.17</v>
      </c>
      <c r="CQ7" s="24">
        <v>32.71</v>
      </c>
      <c r="CR7" s="24">
        <v>51.75</v>
      </c>
      <c r="CS7" s="24">
        <v>50.68</v>
      </c>
      <c r="CT7" s="24">
        <v>50.14</v>
      </c>
      <c r="CU7" s="24">
        <v>54.83</v>
      </c>
      <c r="CV7" s="24">
        <v>66.53</v>
      </c>
      <c r="CW7" s="24">
        <v>61.14</v>
      </c>
      <c r="CX7" s="24">
        <v>100</v>
      </c>
      <c r="CY7" s="24">
        <v>100</v>
      </c>
      <c r="CZ7" s="24">
        <v>100</v>
      </c>
      <c r="DA7" s="24">
        <v>100</v>
      </c>
      <c r="DB7" s="24">
        <v>100</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2023-02-06T01:01:00Z</cp:lastPrinted>
  <dcterms:created xsi:type="dcterms:W3CDTF">2022-12-01T02:01:55Z</dcterms:created>
  <dcterms:modified xsi:type="dcterms:W3CDTF">2023-02-06T01:22:55Z</dcterms:modified>
  <cp:category/>
</cp:coreProperties>
</file>