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42 知名町\"/>
    </mc:Choice>
  </mc:AlternateContent>
  <workbookProtection workbookAlgorithmName="SHA-512" workbookHashValue="ct2gbUuxnkcsXUIIRv3/TKN/+t5lPp4x/XNEvrNBlCFHuLBNug3kDgfWbnzSK5yqONomusej18ztE4K3uOfHPA==" workbookSaltValue="65qBuCsdKwU6qtQgCHZoUw==" workbookSpinCount="100000" lockStructure="1"/>
  <bookViews>
    <workbookView xWindow="0" yWindow="0" windowWidth="19200" windowHeight="1146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Q6" i="5"/>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P10" i="4"/>
  <c r="I10" i="4"/>
  <c r="B10" i="4"/>
  <c r="BB8" i="4"/>
  <c r="AT8" i="4"/>
  <c r="AL8" i="4"/>
  <c r="P8" i="4"/>
  <c r="I8" i="4"/>
</calcChain>
</file>

<file path=xl/sharedStrings.xml><?xml version="1.0" encoding="utf-8"?>
<sst xmlns="http://schemas.openxmlformats.org/spreadsheetml/2006/main" count="247" uniqueCount="121">
  <si>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</si>
  <si>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</si>
  <si>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</si>
  <si>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</si>
  <si>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</si>
  <si>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</si>
  <si>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</si>
  <si>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</si>
  <si>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</si>
  <si>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</si>
  <si>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</si>
  <si>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</si>
  <si>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</si>
  <si>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</si>
  <si>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</si>
  <si>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</si>
  <si>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</si>
  <si>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</si>
  <si>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</si>
  <si>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</si>
  <si>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</si>
  <si>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</si>
  <si>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</si>
  <si>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</si>
  <si>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</si>
  <si>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</si>
  <si>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</si>
  <si>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</si>
  <si>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</si>
  <si>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</si>
  <si>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</si>
  <si>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</si>
  <si>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</si>
  <si>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</si>
  <si>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</si>
  <si>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</si>
  <si>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</si>
  <si>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</si>
  <si>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</si>
  <si>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</si>
  <si>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</si>
  <si>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</si>
  <si>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</si>
  <si>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</si>
  <si>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</si>
  <si>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</si>
  <si>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</si>
  <si>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</si>
  <si>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</si>
  <si>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</si>
  <si>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</si>
  <si>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</si>
  <si>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</si>
  <si>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</si>
  <si>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</si>
  <si>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</si>
  <si>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</si>
  <si>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</si>
  <si>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</si>
  <si>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</si>
  <si>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</si>
  <si>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</si>
  <si>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</si>
  <si>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</si>
  <si>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</si>
  <si>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</si>
  <si>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</si>
  <si>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</si>
  <si>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</si>
  <si>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</si>
  <si>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</si>
  <si>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</si>
  <si>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</si>
  <si>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</si>
  <si>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</si>
  <si>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</si>
  <si>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</si>
  <si>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</si>
  <si>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</si>
  <si>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</si>
  <si>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</si>
  <si>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</si>
  <si>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</si>
  <si>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</si>
  <si>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</si>
  <si>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</si>
  <si>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</si>
  <si>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</si>
  <si>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</si>
  <si>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</si>
  <si>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</si>
  <si>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</si>
  <si>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</si>
  <si>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</si>
  <si>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</si>
  <si>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</si>
  <si>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</si>
  <si>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</si>
  <si>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知名町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</si>
  <si>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</si>
  <si>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</si>
  <si>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</si>
  <si>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</si>
  <si>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</si>
  <si>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</si>
  <si>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</si>
  <si>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</si>
  <si>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</si>
  <si>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</si>
  <si>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</si>
  <si>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</si>
  <si>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</si>
  <si>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</si>
  <si>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</si>
  <si>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</si>
  <si>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</si>
  <si>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</si>
  <si>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</si>
  <si>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③管渠改善率
　過去数年に引き続き管渠の更新実績はないが、耐用年数の経過や経年劣化による合併処理浄化槽本体や付属部品(ブロワ)等の破損が懸念される。また、浸透桝や放流管等の不具合といった事例も発生しているので適切な維持管理に努めたい。</t>
    <rPh sb="79" eb="80">
      <t>マス</t>
    </rPh>
    <phoneticPr fontId="4"/>
  </si>
  <si>
    <t>　本町では、集合処理(公共下水・集落排水)の対象エリア外の世帯を中心に公共浄化槽等整備推進事業で合併処理浄化槽の設置を推進している。本事業による合併処理浄化槽の設置基数が増えることで、料金収入や有収水量が増加する一方で、維持管理費用も増大し、使用料で維持管理費用が補填できず、一般会計繰入金に依存している状態である。
　事業における収支の改善を図るうえで、設置した合併処理浄化槽の稼働率を上げ、料金収入を確保することと併せて、使用料の改定に取り組み、適切な維持管理ができるよう努めたい。</t>
    <phoneticPr fontId="4"/>
  </si>
  <si>
    <t>①収益的収支比率
　指標が100％に満たない要因として、公共浄化槽等整備推進事業により本町が整備し、維持管理を実施している合併処理浄化槽の破損・劣化や管理基数の増に伴う維持管理費が増加傾向にあることが考えられる。今後もこの傾向が続くことから、令和５年度の地方公営企業法の適用後は、適正な使用料収入の確保や使用料の改定及び事業の継続を検討し、適切な維持管理に努めることで収支の改善を図る必要がある。
④企業債残高対事業規模比率
　令和２年度は公費負担分が減少したが、令和３年度は以前のように地方債残高と公費による償還分が等しい数値であった。今後も本町が合併処理浄化槽の普及を推進するうえで、公共浄化槽等整備推進事業の事業実績に応じた起債の発行に努めていく。
⑤経費回収率
　令和３年度は前年度より若干の指標改善が見られるが、類似団体と比較して低い水準で推移している。今後も適切な管理による汚水処理費の削減に努めたい。
⑥汚水処理原価
　令和３年度は、町が設置する合併処理浄化槽の基数増に伴う年間有収水量の増加により、指標としては、平均値を下回る水準で前年より改善している。引き続き、接続率向上及び有収水量の増加に努める。
⑦施設利用率
　平均値より高水準で指標は推移しているが、令和３年度は昨年度より指標が下がっている。公共浄化槽等整備推進事業により町が合併処理浄化槽を設置する際に、速やかに宅内排水設備を整備していただき、事業効果の早期発現が可能となるよう努めていく。
⑧水洗化率
　指標としては、高い水準で推移している。引き続き非水洗化世帯に対し啓発活動を行い、合併処理浄化槽の設置及び接続を推進していきたい。</t>
    <rPh sb="10" eb="12">
      <t>シヒョウ</t>
    </rPh>
    <rPh sb="18" eb="19">
      <t>ミ</t>
    </rPh>
    <rPh sb="22" eb="24">
      <t>ヨウイン</t>
    </rPh>
    <rPh sb="28" eb="33">
      <t>コウキョウジョウカソウ</t>
    </rPh>
    <rPh sb="33" eb="34">
      <t>トウ</t>
    </rPh>
    <rPh sb="34" eb="40">
      <t>セイビスイシンジギョウ</t>
    </rPh>
    <rPh sb="43" eb="45">
      <t>ホンチョウ</t>
    </rPh>
    <rPh sb="46" eb="48">
      <t>セイビ</t>
    </rPh>
    <rPh sb="50" eb="54">
      <t>イジカンリ</t>
    </rPh>
    <rPh sb="55" eb="57">
      <t>ジッシ</t>
    </rPh>
    <rPh sb="61" eb="68">
      <t>ガッペイショリジョウカソウ</t>
    </rPh>
    <rPh sb="69" eb="71">
      <t>ハソン</t>
    </rPh>
    <rPh sb="72" eb="74">
      <t>レッカ</t>
    </rPh>
    <rPh sb="75" eb="79">
      <t>カンリキスウ</t>
    </rPh>
    <rPh sb="80" eb="81">
      <t>ゾウ</t>
    </rPh>
    <rPh sb="82" eb="83">
      <t>トモナ</t>
    </rPh>
    <rPh sb="84" eb="89">
      <t>イジカンリヒ</t>
    </rPh>
    <rPh sb="90" eb="94">
      <t>ゾウカケイコウ</t>
    </rPh>
    <rPh sb="100" eb="101">
      <t>カンガ</t>
    </rPh>
    <rPh sb="106" eb="108">
      <t>コンゴ</t>
    </rPh>
    <rPh sb="111" eb="113">
      <t>ケイコウ</t>
    </rPh>
    <rPh sb="114" eb="115">
      <t>ツヅ</t>
    </rPh>
    <rPh sb="121" eb="123">
      <t>レイワ</t>
    </rPh>
    <rPh sb="124" eb="126">
      <t>ネンド</t>
    </rPh>
    <rPh sb="140" eb="142">
      <t>テキセイ</t>
    </rPh>
    <rPh sb="143" eb="146">
      <t>シヨウリョウ</t>
    </rPh>
    <rPh sb="146" eb="148">
      <t>シュウニュウ</t>
    </rPh>
    <rPh sb="149" eb="151">
      <t>カクホ</t>
    </rPh>
    <rPh sb="152" eb="155">
      <t>シヨウリョウ</t>
    </rPh>
    <rPh sb="156" eb="158">
      <t>カイテイ</t>
    </rPh>
    <rPh sb="158" eb="159">
      <t>オヨ</t>
    </rPh>
    <rPh sb="160" eb="162">
      <t>ジギョウ</t>
    </rPh>
    <rPh sb="163" eb="165">
      <t>ケイゾク</t>
    </rPh>
    <rPh sb="166" eb="168">
      <t>ケントウ</t>
    </rPh>
    <rPh sb="170" eb="172">
      <t>テキセツ</t>
    </rPh>
    <rPh sb="173" eb="175">
      <t>イジ</t>
    </rPh>
    <rPh sb="175" eb="177">
      <t>カンリ</t>
    </rPh>
    <rPh sb="178" eb="179">
      <t>ツト</t>
    </rPh>
    <rPh sb="184" eb="186">
      <t>シュウシ</t>
    </rPh>
    <rPh sb="187" eb="189">
      <t>カイゼン</t>
    </rPh>
    <rPh sb="190" eb="191">
      <t>ハカ</t>
    </rPh>
    <rPh sb="192" eb="194">
      <t>ヒツヨウ</t>
    </rPh>
    <rPh sb="232" eb="234">
      <t>レイワ</t>
    </rPh>
    <rPh sb="235" eb="237">
      <t>ネンド</t>
    </rPh>
    <rPh sb="238" eb="240">
      <t>イゼン</t>
    </rPh>
    <rPh sb="269" eb="271">
      <t>コンゴ</t>
    </rPh>
    <rPh sb="272" eb="274">
      <t>ホンチョウ</t>
    </rPh>
    <rPh sb="275" eb="282">
      <t>ガッペイショリジョウカソウ</t>
    </rPh>
    <rPh sb="283" eb="285">
      <t>フキュウ</t>
    </rPh>
    <rPh sb="286" eb="288">
      <t>スイシン</t>
    </rPh>
    <rPh sb="294" eb="300">
      <t>コウキョウジョウカソウトウ</t>
    </rPh>
    <rPh sb="300" eb="306">
      <t>セイビスイシンジギョウ</t>
    </rPh>
    <rPh sb="307" eb="311">
      <t>ジギョウジッセキ</t>
    </rPh>
    <rPh sb="312" eb="313">
      <t>オウ</t>
    </rPh>
    <rPh sb="315" eb="317">
      <t>キサイ</t>
    </rPh>
    <rPh sb="318" eb="320">
      <t>ハッコウ</t>
    </rPh>
    <rPh sb="321" eb="322">
      <t>ツト</t>
    </rPh>
    <rPh sb="336" eb="338">
      <t>レイワ</t>
    </rPh>
    <rPh sb="342" eb="345">
      <t>ゼンネンド</t>
    </rPh>
    <rPh sb="347" eb="349">
      <t>ジャッカン</t>
    </rPh>
    <rPh sb="350" eb="354">
      <t>シヒョウカイゼン</t>
    </rPh>
    <rPh sb="355" eb="356">
      <t>ミ</t>
    </rPh>
    <rPh sb="361" eb="365">
      <t>ルイジダンタイ</t>
    </rPh>
    <rPh sb="366" eb="368">
      <t>ヒカク</t>
    </rPh>
    <rPh sb="370" eb="371">
      <t>ヒク</t>
    </rPh>
    <rPh sb="372" eb="374">
      <t>スイジュン</t>
    </rPh>
    <rPh sb="375" eb="377">
      <t>スイイ</t>
    </rPh>
    <rPh sb="382" eb="384">
      <t>コンゴ</t>
    </rPh>
    <rPh sb="417" eb="419">
      <t>レイワ</t>
    </rPh>
    <rPh sb="420" eb="422">
      <t>ネンド</t>
    </rPh>
    <rPh sb="451" eb="453">
      <t>ゾウカ</t>
    </rPh>
    <rPh sb="464" eb="467">
      <t>ヘイキンチ</t>
    </rPh>
    <rPh sb="468" eb="470">
      <t>シタマワ</t>
    </rPh>
    <rPh sb="471" eb="473">
      <t>スイジュン</t>
    </rPh>
    <rPh sb="474" eb="476">
      <t>ゼンネン</t>
    </rPh>
    <rPh sb="485" eb="486">
      <t>ヒ</t>
    </rPh>
    <rPh sb="487" eb="488">
      <t>ツヅ</t>
    </rPh>
    <rPh sb="490" eb="492">
      <t>セツゾク</t>
    </rPh>
    <rPh sb="505" eb="506">
      <t>ツト</t>
    </rPh>
    <rPh sb="538" eb="540">
      <t>レイワ</t>
    </rPh>
    <rPh sb="541" eb="543">
      <t>ネンド</t>
    </rPh>
    <rPh sb="544" eb="547">
      <t>サクネンド</t>
    </rPh>
    <rPh sb="549" eb="551">
      <t>シヒョウ</t>
    </rPh>
    <rPh sb="552" eb="553">
      <t>サ</t>
    </rPh>
    <rPh sb="559" eb="561">
      <t>コウキョウ</t>
    </rPh>
    <rPh sb="561" eb="564">
      <t>ジョウカソウ</t>
    </rPh>
    <rPh sb="564" eb="565">
      <t>トウ</t>
    </rPh>
    <rPh sb="621" eb="623">
      <t>カノウ</t>
    </rPh>
    <rPh sb="649" eb="650">
      <t>タカ</t>
    </rPh>
    <rPh sb="679" eb="680">
      <t>オコナ</t>
    </rPh>
    <rPh sb="692" eb="693">
      <t>オヨ</t>
    </rPh>
    <rPh sb="697" eb="699">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</si>
</sst>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3A-4F34-91E8-A1AEF6002A3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03A-4F34-91E8-A1AEF6002A3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111.94</c:v>
                </c:pt>
                <c:pt idx="1">
                  <c:v>114.93</c:v>
                </c:pt>
                <c:pt idx="2">
                  <c:v>122.06</c:v>
                </c:pt>
                <c:pt idx="3">
                  <c:v>131.82</c:v>
                </c:pt>
                <c:pt idx="4">
                  <c:v>125.68</c:v>
                </c:pt>
              </c:numCache>
            </c:numRef>
          </c:val>
          <c:extLst>
            <c:ext xmlns:c16="http://schemas.microsoft.com/office/drawing/2014/chart" uri="{C3380CC4-5D6E-409C-BE32-E72D297353CC}">
              <c16:uniqueId val="{00000000-8B60-4AC1-9AA2-D4B1DF8A4AC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57.22</c:v>
                </c:pt>
                <c:pt idx="1">
                  <c:v>54.93</c:v>
                </c:pt>
                <c:pt idx="2">
                  <c:v>55.96</c:v>
                </c:pt>
                <c:pt idx="3">
                  <c:v>58.19</c:v>
                </c:pt>
                <c:pt idx="4">
                  <c:v>56.52</c:v>
                </c:pt>
              </c:numCache>
            </c:numRef>
          </c:val>
          <c:smooth val="0"/>
          <c:extLst>
            <c:ext xmlns:c16="http://schemas.microsoft.com/office/drawing/2014/chart" uri="{C3380CC4-5D6E-409C-BE32-E72D297353CC}">
              <c16:uniqueId val="{00000001-8B60-4AC1-9AA2-D4B1DF8A4AC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94.29</c:v>
                </c:pt>
                <c:pt idx="1">
                  <c:v>92.54</c:v>
                </c:pt>
                <c:pt idx="2">
                  <c:v>92.35</c:v>
                </c:pt>
                <c:pt idx="3">
                  <c:v>94.26</c:v>
                </c:pt>
                <c:pt idx="4">
                  <c:v>95.14</c:v>
                </c:pt>
              </c:numCache>
            </c:numRef>
          </c:val>
          <c:extLst>
            <c:ext xmlns:c16="http://schemas.microsoft.com/office/drawing/2014/chart" uri="{C3380CC4-5D6E-409C-BE32-E72D297353CC}">
              <c16:uniqueId val="{00000000-2AB8-432C-8391-D4BD2DA69AD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67.290000000000006</c:v>
                </c:pt>
                <c:pt idx="1">
                  <c:v>65.569999999999993</c:v>
                </c:pt>
                <c:pt idx="2">
                  <c:v>60.12</c:v>
                </c:pt>
                <c:pt idx="3">
                  <c:v>87.8</c:v>
                </c:pt>
                <c:pt idx="4">
                  <c:v>88.43</c:v>
                </c:pt>
              </c:numCache>
            </c:numRef>
          </c:val>
          <c:smooth val="0"/>
          <c:extLst>
            <c:ext xmlns:c16="http://schemas.microsoft.com/office/drawing/2014/chart" uri="{C3380CC4-5D6E-409C-BE32-E72D297353CC}">
              <c16:uniqueId val="{00000001-2AB8-432C-8391-D4BD2DA69AD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102.03</c:v>
                </c:pt>
                <c:pt idx="1">
                  <c:v>103</c:v>
                </c:pt>
                <c:pt idx="2">
                  <c:v>96.68</c:v>
                </c:pt>
                <c:pt idx="3">
                  <c:v>106.96</c:v>
                </c:pt>
                <c:pt idx="4">
                  <c:v>88.97</c:v>
                </c:pt>
              </c:numCache>
            </c:numRef>
          </c:val>
          <c:extLst>
            <c:ext xmlns:c16="http://schemas.microsoft.com/office/drawing/2014/chart" uri="{C3380CC4-5D6E-409C-BE32-E72D297353CC}">
              <c16:uniqueId val="{00000000-3114-48F6-9BC2-E6FE8E14189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14-48F6-9BC2-E6FE8E14189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1F-4522-854B-1E140040151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1F-4522-854B-1E140040151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118-46B2-8391-324872EFF57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18-46B2-8391-324872EFF57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C5-4FF8-A273-93080488B80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C5-4FF8-A273-93080488B80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4DD-4D41-96BE-8E46B784DE9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DD-4D41-96BE-8E46B784DE9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quot;-&quot;">
                  <c:v>48.31</c:v>
                </c:pt>
                <c:pt idx="4">
                  <c:v>0</c:v>
                </c:pt>
              </c:numCache>
            </c:numRef>
          </c:val>
          <c:extLst>
            <c:ext xmlns:c16="http://schemas.microsoft.com/office/drawing/2014/chart" uri="{C3380CC4-5D6E-409C-BE32-E72D297353CC}">
              <c16:uniqueId val="{00000000-8E99-423D-8FD3-7DA5310C4E9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407.42</c:v>
                </c:pt>
                <c:pt idx="1">
                  <c:v>386.46</c:v>
                </c:pt>
                <c:pt idx="2">
                  <c:v>421.25</c:v>
                </c:pt>
                <c:pt idx="3">
                  <c:v>294.27</c:v>
                </c:pt>
                <c:pt idx="4">
                  <c:v>294.08999999999997</c:v>
                </c:pt>
              </c:numCache>
            </c:numRef>
          </c:val>
          <c:smooth val="0"/>
          <c:extLst>
            <c:ext xmlns:c16="http://schemas.microsoft.com/office/drawing/2014/chart" uri="{C3380CC4-5D6E-409C-BE32-E72D297353CC}">
              <c16:uniqueId val="{00000001-8E99-423D-8FD3-7DA5310C4E9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66.72</c:v>
                </c:pt>
                <c:pt idx="1">
                  <c:v>50.69</c:v>
                </c:pt>
                <c:pt idx="2">
                  <c:v>52.92</c:v>
                </c:pt>
                <c:pt idx="3">
                  <c:v>52.33</c:v>
                </c:pt>
                <c:pt idx="4">
                  <c:v>55.15</c:v>
                </c:pt>
              </c:numCache>
            </c:numRef>
          </c:val>
          <c:extLst>
            <c:ext xmlns:c16="http://schemas.microsoft.com/office/drawing/2014/chart" uri="{C3380CC4-5D6E-409C-BE32-E72D297353CC}">
              <c16:uniqueId val="{00000000-0412-4FAB-A405-C4259F937EF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55.85</c:v>
                </c:pt>
                <c:pt idx="2">
                  <c:v>53.23</c:v>
                </c:pt>
                <c:pt idx="3">
                  <c:v>60.59</c:v>
                </c:pt>
                <c:pt idx="4">
                  <c:v>60</c:v>
                </c:pt>
              </c:numCache>
            </c:numRef>
          </c:val>
          <c:smooth val="0"/>
          <c:extLst>
            <c:ext xmlns:c16="http://schemas.microsoft.com/office/drawing/2014/chart" uri="{C3380CC4-5D6E-409C-BE32-E72D297353CC}">
              <c16:uniqueId val="{00000001-0412-4FAB-A405-C4259F937EF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211.98</c:v>
                </c:pt>
                <c:pt idx="1">
                  <c:v>276.13</c:v>
                </c:pt>
                <c:pt idx="2">
                  <c:v>274.54000000000002</c:v>
                </c:pt>
                <c:pt idx="3">
                  <c:v>273.29000000000002</c:v>
                </c:pt>
                <c:pt idx="4">
                  <c:v>261.91000000000003</c:v>
                </c:pt>
              </c:numCache>
            </c:numRef>
          </c:val>
          <c:extLst>
            <c:ext xmlns:c16="http://schemas.microsoft.com/office/drawing/2014/chart" uri="{C3380CC4-5D6E-409C-BE32-E72D297353CC}">
              <c16:uniqueId val="{00000000-53EE-4A82-BABE-729A982A039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286.86</c:v>
                </c:pt>
                <c:pt idx="1">
                  <c:v>287.91000000000003</c:v>
                </c:pt>
                <c:pt idx="2">
                  <c:v>283.3</c:v>
                </c:pt>
                <c:pt idx="3">
                  <c:v>280.23</c:v>
                </c:pt>
                <c:pt idx="4">
                  <c:v>282.70999999999998</c:v>
                </c:pt>
              </c:numCache>
            </c:numRef>
          </c:val>
          <c:smooth val="0"/>
          <c:extLst>
            <c:ext xmlns:c16="http://schemas.microsoft.com/office/drawing/2014/chart" uri="{C3380CC4-5D6E-409C-BE32-E72D297353CC}">
              <c16:uniqueId val="{00000001-53EE-4A82-BABE-729A982A039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鹿児島県　知名町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K2</v>
      </c>
      <c r="X8" s="71"/>
      <c r="Y8" s="71"/>
      <c r="Z8" s="71"/>
      <c r="AA8" s="71"/>
      <c r="AB8" s="71"/>
      <c r="AC8" s="71"/>
      <c r="AD8" s="72" t="str">
        <f>データ!$M$6</f>
        <v>非設置</v>
      </c>
      <c r="AE8" s="72"/>
      <c r="AF8" s="72"/>
      <c r="AG8" s="72"/>
      <c r="AH8" s="72"/>
      <c r="AI8" s="72"/>
      <c r="AJ8" s="72"/>
      <c r="AK8" s="3"/>
      <c r="AL8" s="45">
        <f>データ!S6</f>
        <v>5727</v>
      </c>
      <c r="AM8" s="45"/>
      <c r="AN8" s="45"/>
      <c r="AO8" s="45"/>
      <c r="AP8" s="45"/>
      <c r="AQ8" s="45"/>
      <c r="AR8" s="45"/>
      <c r="AS8" s="45"/>
      <c r="AT8" s="46">
        <f>データ!T6</f>
        <v>53.3</v>
      </c>
      <c r="AU8" s="46"/>
      <c r="AV8" s="46"/>
      <c r="AW8" s="46"/>
      <c r="AX8" s="46"/>
      <c r="AY8" s="46"/>
      <c r="AZ8" s="46"/>
      <c r="BA8" s="46"/>
      <c r="BB8" s="46">
        <f>データ!U6</f>
        <v>107.45</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6.59</v>
      </c>
      <c r="Q10" s="46"/>
      <c r="R10" s="46"/>
      <c r="S10" s="46"/>
      <c r="T10" s="46"/>
      <c r="U10" s="46"/>
      <c r="V10" s="46"/>
      <c r="W10" s="46">
        <f>データ!Q6</f>
        <v>100</v>
      </c>
      <c r="X10" s="46"/>
      <c r="Y10" s="46"/>
      <c r="Z10" s="46"/>
      <c r="AA10" s="46"/>
      <c r="AB10" s="46"/>
      <c r="AC10" s="46"/>
      <c r="AD10" s="45">
        <f>データ!R6</f>
        <v>2750</v>
      </c>
      <c r="AE10" s="45"/>
      <c r="AF10" s="45"/>
      <c r="AG10" s="45"/>
      <c r="AH10" s="45"/>
      <c r="AI10" s="45"/>
      <c r="AJ10" s="45"/>
      <c r="AK10" s="2"/>
      <c r="AL10" s="45">
        <f>データ!V6</f>
        <v>370</v>
      </c>
      <c r="AM10" s="45"/>
      <c r="AN10" s="45"/>
      <c r="AO10" s="45"/>
      <c r="AP10" s="45"/>
      <c r="AQ10" s="45"/>
      <c r="AR10" s="45"/>
      <c r="AS10" s="45"/>
      <c r="AT10" s="46">
        <f>データ!W6</f>
        <v>0.24</v>
      </c>
      <c r="AU10" s="46"/>
      <c r="AV10" s="46"/>
      <c r="AW10" s="46"/>
      <c r="AX10" s="46"/>
      <c r="AY10" s="46"/>
      <c r="AZ10" s="46"/>
      <c r="BA10" s="46"/>
      <c r="BB10" s="46">
        <f>データ!X6</f>
        <v>1541.67</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120</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【310.14】</v>
      </c>
      <c r="I86" s="12" t="str">
        <f>データ!CA6</f>
        <v>【57.71】</v>
      </c>
      <c r="J86" s="12" t="str">
        <f>データ!CL6</f>
        <v>【286.17】</v>
      </c>
      <c r="K86" s="12" t="str">
        <f>データ!CW6</f>
        <v>【56.80】</v>
      </c>
      <c r="L86" s="12" t="str">
        <f>データ!DH6</f>
        <v>【83.38】</v>
      </c>
      <c r="M86" s="12" t="s">
        <v>44</v>
      </c>
      <c r="N86" s="12" t="s">
        <v>44</v>
      </c>
      <c r="O86" s="12" t="str">
        <f>データ!EO6</f>
        <v>【-】</v>
      </c>
    </row>
  </sheetData>
  <sheetProtection algorithmName="SHA-512" hashValue="4EFVLoCe+u8AtBjNygBZnLfhg1SnJhxw+Bu1qjUV0BEr6QmDqYvxe1PTyqa9stfw7uEJSQYg1aGjCtjEsErpYA==" saltValue="C4NZ5mOO8G+gxKPsB1mbG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465348</v>
      </c>
      <c r="D6" s="19">
        <f t="shared" si="3"/>
        <v>47</v>
      </c>
      <c r="E6" s="19">
        <f t="shared" si="3"/>
        <v>18</v>
      </c>
      <c r="F6" s="19">
        <f t="shared" si="3"/>
        <v>0</v>
      </c>
      <c r="G6" s="19">
        <f t="shared" si="3"/>
        <v>0</v>
      </c>
      <c r="H6" s="19" t="str">
        <f t="shared" si="3"/>
        <v>鹿児島県　知名町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6.59</v>
      </c>
      <c r="Q6" s="20">
        <f t="shared" si="3"/>
        <v>100</v>
      </c>
      <c r="R6" s="20">
        <f t="shared" si="3"/>
        <v>2750</v>
      </c>
      <c r="S6" s="20">
        <f t="shared" si="3"/>
        <v>5727</v>
      </c>
      <c r="T6" s="20">
        <f t="shared" si="3"/>
        <v>53.3</v>
      </c>
      <c r="U6" s="20">
        <f t="shared" si="3"/>
        <v>107.45</v>
      </c>
      <c r="V6" s="20">
        <f t="shared" si="3"/>
        <v>370</v>
      </c>
      <c r="W6" s="20">
        <f t="shared" si="3"/>
        <v>0.24</v>
      </c>
      <c r="X6" s="20">
        <f t="shared" si="3"/>
        <v>1541.67</v>
      </c>
      <c r="Y6" s="21">
        <f>IF(Y7="",NA(),Y7)</f>
        <v>102.03</v>
      </c>
      <c r="Z6" s="21">
        <f t="shared" ref="Z6:AH6" si="4">IF(Z7="",NA(),Z7)</f>
        <v>103</v>
      </c>
      <c r="AA6" s="21">
        <f t="shared" si="4"/>
        <v>96.68</v>
      </c>
      <c r="AB6" s="21">
        <f t="shared" si="4"/>
        <v>106.96</v>
      </c>
      <c r="AC6" s="21">
        <f t="shared" si="4"/>
        <v>88.97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1">
        <f t="shared" si="7"/>
        <v>48.31</v>
      </c>
      <c r="BJ6" s="20">
        <f t="shared" si="7"/>
        <v>0</v>
      </c>
      <c r="BK6" s="21">
        <f t="shared" si="7"/>
        <v>407.42</v>
      </c>
      <c r="BL6" s="21">
        <f t="shared" si="7"/>
        <v>386.46</v>
      </c>
      <c r="BM6" s="21">
        <f t="shared" si="7"/>
        <v>421.25</v>
      </c>
      <c r="BN6" s="21">
        <f t="shared" si="7"/>
        <v>294.27</v>
      </c>
      <c r="BO6" s="21">
        <f t="shared" si="7"/>
        <v>294.08999999999997</v>
      </c>
      <c r="BP6" s="20" t="str">
        <f>IF(BP7="","",IF(BP7="-","【-】","【"&amp;SUBSTITUTE(TEXT(BP7,"#,##0.00"),"-","△")&amp;"】"))</f>
        <v>【310.14】</v>
      </c>
      <c r="BQ6" s="21">
        <f>IF(BQ7="",NA(),BQ7)</f>
        <v>66.72</v>
      </c>
      <c r="BR6" s="21">
        <f t="shared" ref="BR6:BZ6" si="8">IF(BR7="",NA(),BR7)</f>
        <v>50.69</v>
      </c>
      <c r="BS6" s="21">
        <f t="shared" si="8"/>
        <v>52.92</v>
      </c>
      <c r="BT6" s="21">
        <f t="shared" si="8"/>
        <v>52.33</v>
      </c>
      <c r="BU6" s="21">
        <f t="shared" si="8"/>
        <v>55.15</v>
      </c>
      <c r="BV6" s="21">
        <f t="shared" si="8"/>
        <v>57.08</v>
      </c>
      <c r="BW6" s="21">
        <f t="shared" si="8"/>
        <v>55.85</v>
      </c>
      <c r="BX6" s="21">
        <f t="shared" si="8"/>
        <v>53.23</v>
      </c>
      <c r="BY6" s="21">
        <f t="shared" si="8"/>
        <v>60.59</v>
      </c>
      <c r="BZ6" s="21">
        <f t="shared" si="8"/>
        <v>60</v>
      </c>
      <c r="CA6" s="20" t="str">
        <f>IF(CA7="","",IF(CA7="-","【-】","【"&amp;SUBSTITUTE(TEXT(CA7,"#,##0.00"),"-","△")&amp;"】"))</f>
        <v>【57.71】</v>
      </c>
      <c r="CB6" s="21">
        <f>IF(CB7="",NA(),CB7)</f>
        <v>211.98</v>
      </c>
      <c r="CC6" s="21">
        <f t="shared" ref="CC6:CK6" si="9">IF(CC7="",NA(),CC7)</f>
        <v>276.13</v>
      </c>
      <c r="CD6" s="21">
        <f t="shared" si="9"/>
        <v>274.54000000000002</v>
      </c>
      <c r="CE6" s="21">
        <f t="shared" si="9"/>
        <v>273.29000000000002</v>
      </c>
      <c r="CF6" s="21">
        <f t="shared" si="9"/>
        <v>261.91000000000003</v>
      </c>
      <c r="CG6" s="21">
        <f t="shared" si="9"/>
        <v>286.86</v>
      </c>
      <c r="CH6" s="21">
        <f t="shared" si="9"/>
        <v>287.91000000000003</v>
      </c>
      <c r="CI6" s="21">
        <f t="shared" si="9"/>
        <v>283.3</v>
      </c>
      <c r="CJ6" s="21">
        <f t="shared" si="9"/>
        <v>280.23</v>
      </c>
      <c r="CK6" s="21">
        <f t="shared" si="9"/>
        <v>282.70999999999998</v>
      </c>
      <c r="CL6" s="20" t="str">
        <f>IF(CL7="","",IF(CL7="-","【-】","【"&amp;SUBSTITUTE(TEXT(CL7,"#,##0.00"),"-","△")&amp;"】"))</f>
        <v>【286.17】</v>
      </c>
      <c r="CM6" s="21">
        <f>IF(CM7="",NA(),CM7)</f>
        <v>111.94</v>
      </c>
      <c r="CN6" s="21">
        <f t="shared" ref="CN6:CV6" si="10">IF(CN7="",NA(),CN7)</f>
        <v>114.93</v>
      </c>
      <c r="CO6" s="21">
        <f t="shared" si="10"/>
        <v>122.06</v>
      </c>
      <c r="CP6" s="21">
        <f t="shared" si="10"/>
        <v>131.82</v>
      </c>
      <c r="CQ6" s="21">
        <f t="shared" si="10"/>
        <v>125.68</v>
      </c>
      <c r="CR6" s="21">
        <f t="shared" si="10"/>
        <v>57.22</v>
      </c>
      <c r="CS6" s="21">
        <f t="shared" si="10"/>
        <v>54.93</v>
      </c>
      <c r="CT6" s="21">
        <f t="shared" si="10"/>
        <v>55.96</v>
      </c>
      <c r="CU6" s="21">
        <f t="shared" si="10"/>
        <v>58.19</v>
      </c>
      <c r="CV6" s="21">
        <f t="shared" si="10"/>
        <v>56.52</v>
      </c>
      <c r="CW6" s="20" t="str">
        <f>IF(CW7="","",IF(CW7="-","【-】","【"&amp;SUBSTITUTE(TEXT(CW7,"#,##0.00"),"-","△")&amp;"】"))</f>
        <v>【56.80】</v>
      </c>
      <c r="CX6" s="21">
        <f>IF(CX7="",NA(),CX7)</f>
        <v>94.29</v>
      </c>
      <c r="CY6" s="21">
        <f t="shared" ref="CY6:DG6" si="11">IF(CY7="",NA(),CY7)</f>
        <v>92.54</v>
      </c>
      <c r="CZ6" s="21">
        <f t="shared" si="11"/>
        <v>92.35</v>
      </c>
      <c r="DA6" s="21">
        <f t="shared" si="11"/>
        <v>94.26</v>
      </c>
      <c r="DB6" s="21">
        <f t="shared" si="11"/>
        <v>95.14</v>
      </c>
      <c r="DC6" s="21">
        <f t="shared" si="11"/>
        <v>67.290000000000006</v>
      </c>
      <c r="DD6" s="21">
        <f t="shared" si="11"/>
        <v>65.569999999999993</v>
      </c>
      <c r="DE6" s="21">
        <f t="shared" si="11"/>
        <v>60.12</v>
      </c>
      <c r="DF6" s="21">
        <f t="shared" si="11"/>
        <v>87.8</v>
      </c>
      <c r="DG6" s="21">
        <f t="shared" si="11"/>
        <v>88.43</v>
      </c>
      <c r="DH6" s="20" t="str">
        <f>IF(DH7="","",IF(DH7="-","【-】","【"&amp;SUBSTITUTE(TEXT(DH7,"#,##0.00"),"-","△")&amp;"】"))</f>
        <v>【83.38】</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2021</v>
      </c>
      <c r="C7" s="23">
        <v>465348</v>
      </c>
      <c r="D7" s="23">
        <v>47</v>
      </c>
      <c r="E7" s="23">
        <v>18</v>
      </c>
      <c r="F7" s="23">
        <v>0</v>
      </c>
      <c r="G7" s="23">
        <v>0</v>
      </c>
      <c r="H7" s="23" t="s">
        <v>98</v>
      </c>
      <c r="I7" s="23" t="s">
        <v>99</v>
      </c>
      <c r="J7" s="23" t="s">
        <v>100</v>
      </c>
      <c r="K7" s="23" t="s">
        <v>101</v>
      </c>
      <c r="L7" s="23" t="s">
        <v>102</v>
      </c>
      <c r="M7" s="23" t="s">
        <v>103</v>
      </c>
      <c r="N7" s="24" t="s">
        <v>104</v>
      </c>
      <c r="O7" s="24" t="s">
        <v>105</v>
      </c>
      <c r="P7" s="24">
        <v>6.59</v>
      </c>
      <c r="Q7" s="24">
        <v>100</v>
      </c>
      <c r="R7" s="24">
        <v>2750</v>
      </c>
      <c r="S7" s="24">
        <v>5727</v>
      </c>
      <c r="T7" s="24">
        <v>53.3</v>
      </c>
      <c r="U7" s="24">
        <v>107.45</v>
      </c>
      <c r="V7" s="24">
        <v>370</v>
      </c>
      <c r="W7" s="24">
        <v>0.24</v>
      </c>
      <c r="X7" s="24">
        <v>1541.67</v>
      </c>
      <c r="Y7" s="24">
        <v>102.03</v>
      </c>
      <c r="Z7" s="24">
        <v>103</v>
      </c>
      <c r="AA7" s="24">
        <v>96.68</v>
      </c>
      <c r="AB7" s="24">
        <v>106.96</v>
      </c>
      <c r="AC7" s="24">
        <v>88.97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48.31</v>
      </c>
      <c r="BJ7" s="24">
        <v>0</v>
      </c>
      <c r="BK7" s="24">
        <v>407.42</v>
      </c>
      <c r="BL7" s="24">
        <v>386.46</v>
      </c>
      <c r="BM7" s="24">
        <v>421.25</v>
      </c>
      <c r="BN7" s="24">
        <v>294.27</v>
      </c>
      <c r="BO7" s="24">
        <v>294.08999999999997</v>
      </c>
      <c r="BP7" s="24">
        <v>310.14</v>
      </c>
      <c r="BQ7" s="24">
        <v>66.72</v>
      </c>
      <c r="BR7" s="24">
        <v>50.69</v>
      </c>
      <c r="BS7" s="24">
        <v>52.92</v>
      </c>
      <c r="BT7" s="24">
        <v>52.33</v>
      </c>
      <c r="BU7" s="24">
        <v>55.15</v>
      </c>
      <c r="BV7" s="24">
        <v>57.08</v>
      </c>
      <c r="BW7" s="24">
        <v>55.85</v>
      </c>
      <c r="BX7" s="24">
        <v>53.23</v>
      </c>
      <c r="BY7" s="24">
        <v>60.59</v>
      </c>
      <c r="BZ7" s="24">
        <v>60</v>
      </c>
      <c r="CA7" s="24">
        <v>57.71</v>
      </c>
      <c r="CB7" s="24">
        <v>211.98</v>
      </c>
      <c r="CC7" s="24">
        <v>276.13</v>
      </c>
      <c r="CD7" s="24">
        <v>274.54000000000002</v>
      </c>
      <c r="CE7" s="24">
        <v>273.29000000000002</v>
      </c>
      <c r="CF7" s="24">
        <v>261.91000000000003</v>
      </c>
      <c r="CG7" s="24">
        <v>286.86</v>
      </c>
      <c r="CH7" s="24">
        <v>287.91000000000003</v>
      </c>
      <c r="CI7" s="24">
        <v>283.3</v>
      </c>
      <c r="CJ7" s="24">
        <v>280.23</v>
      </c>
      <c r="CK7" s="24">
        <v>282.70999999999998</v>
      </c>
      <c r="CL7" s="24">
        <v>286.17</v>
      </c>
      <c r="CM7" s="24">
        <v>111.94</v>
      </c>
      <c r="CN7" s="24">
        <v>114.93</v>
      </c>
      <c r="CO7" s="24">
        <v>122.06</v>
      </c>
      <c r="CP7" s="24">
        <v>131.82</v>
      </c>
      <c r="CQ7" s="24">
        <v>125.68</v>
      </c>
      <c r="CR7" s="24">
        <v>57.22</v>
      </c>
      <c r="CS7" s="24">
        <v>54.93</v>
      </c>
      <c r="CT7" s="24">
        <v>55.96</v>
      </c>
      <c r="CU7" s="24">
        <v>58.19</v>
      </c>
      <c r="CV7" s="24">
        <v>56.52</v>
      </c>
      <c r="CW7" s="24">
        <v>56.8</v>
      </c>
      <c r="CX7" s="24">
        <v>94.29</v>
      </c>
      <c r="CY7" s="24">
        <v>92.54</v>
      </c>
      <c r="CZ7" s="24">
        <v>92.35</v>
      </c>
      <c r="DA7" s="24">
        <v>94.26</v>
      </c>
      <c r="DB7" s="24">
        <v>95.14</v>
      </c>
      <c r="DC7" s="24">
        <v>67.290000000000006</v>
      </c>
      <c r="DD7" s="24">
        <v>65.569999999999993</v>
      </c>
      <c r="DE7" s="24">
        <v>60.12</v>
      </c>
      <c r="DF7" s="24">
        <v>87.8</v>
      </c>
      <c r="DG7" s="24">
        <v>88.43</v>
      </c>
      <c r="DH7" s="24">
        <v>83.38</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2023-02-06T00:58:08Z</cp:lastPrinted>
  <dcterms:created xsi:type="dcterms:W3CDTF">2022-12-01T02:09:09Z</dcterms:created>
  <dcterms:modified xsi:type="dcterms:W3CDTF">2023-02-06T01:22:20Z</dcterms:modified>
  <cp:category/>
</cp:coreProperties>
</file>