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41 和泊町\"/>
    </mc:Choice>
  </mc:AlternateContent>
  <workbookProtection workbookAlgorithmName="SHA-512" workbookHashValue="lLKp3rNfSZIpv3AgkM2ryZfaRIcnmHFKgIHSsLq/sKYQvmYPX32vBXS550J3HZh4ubRj6fWJl4CTfwUhnRtmjw==" workbookSaltValue="R6ca6ZFr3/zGGeIY1NhxVQ==" workbookSpinCount="100000" lockStructure="1"/>
  <bookViews>
    <workbookView xWindow="0" yWindow="0" windowWidth="20025"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<sst xmlns="http://schemas.openxmlformats.org/spreadsheetml/2006/main" count="236" uniqueCount="119">
  <si>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</si>
  <si>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</si>
  <si>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</si>
  <si>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</si>
  <si>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</si>
  <si>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</si>
  <si>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</si>
  <si>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</si>
  <si>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</si>
  <si>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</si>
  <si>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</si>
  <si>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</si>
  <si>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</si>
  <si>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</si>
  <si>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</si>
  <si>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</si>
  <si>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</si>
  <si>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</si>
  <si>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</si>
  <si>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</si>
  <si>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</si>
  <si>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</si>
  <si>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</si>
  <si>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</si>
  <si>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</si>
  <si>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</si>
  <si>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</si>
  <si>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</si>
  <si>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</si>
  <si>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</si>
  <si>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</si>
  <si>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</si>
  <si>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</si>
  <si>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</si>
  <si>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</si>
  <si>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</si>
  <si>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</si>
  <si>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</si>
  <si>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</si>
  <si>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</si>
  <si>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</si>
  <si>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</si>
  <si>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</si>
  <si>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</si>
  <si>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</si>
  <si>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</si>
  <si>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</si>
  <si>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</si>
  <si>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</si>
  <si>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</si>
  <si>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</si>
  <si>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</si>
  <si>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</si>
  <si>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</si>
  <si>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</si>
  <si>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</si>
  <si>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</si>
  <si>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</si>
  <si>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</si>
  <si>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</si>
  <si>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</si>
  <si>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</si>
  <si>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</si>
  <si>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</si>
  <si>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</si>
  <si>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</si>
  <si>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</si>
  <si>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</si>
  <si>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</si>
  <si>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</si>
  <si>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</si>
  <si>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</si>
  <si>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</si>
  <si>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</si>
  <si>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</si>
  <si>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</si>
  <si>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</si>
  <si>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</si>
  <si>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</si>
  <si>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</si>
  <si>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</si>
  <si>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</si>
  <si>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</si>
  <si>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</si>
  <si>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</si>
  <si>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</si>
  <si>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</si>
  <si>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</si>
  <si>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</si>
  <si>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</si>
  <si>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</si>
  <si>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</si>
  <si>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</si>
  <si>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</si>
  <si>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</si>
  <si>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</si>
  <si>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</si>
  <si>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</si>
  <si>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</si>
  <si>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</si>
  <si>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</si>
  <si>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</si>
  <si>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</si>
  <si>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</si>
  <si>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</si>
  <si>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</si>
  <si>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</si>
  <si>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</si>
  <si>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</si>
  <si>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</si>
  <si>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</si>
  <si>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</si>
  <si>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</si>
  <si>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</si>
  <si>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</si>
  <si>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</si>
  <si>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①【有形固定資産原価償却率】該当数値なし。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更新事業の導入により施設設備と併せて管路の更新を検討していく。</t>
    <rPh sb="152" eb="154">
      <t>コウシン</t>
    </rPh>
    <rPh sb="162" eb="164">
      <t>シセツ</t>
    </rPh>
    <rPh sb="164" eb="166">
      <t>セツビ</t>
    </rPh>
    <rPh sb="167" eb="168">
      <t>アワ</t>
    </rPh>
    <rPh sb="170" eb="172">
      <t>カンロ</t>
    </rPh>
    <rPh sb="173" eb="175">
      <t>コウシン</t>
    </rPh>
    <phoneticPr fontId="4"/>
  </si>
  <si>
    <t>①【収益的収支比率】  
　料金収入や一般会計からの繰入金等の総収益で、総費用に地方債償還金を加えた費用をどの程度賄えているかを表す指標である。和泊町公共下水道事業の経営状況が,平成25年度から改善してきているのは,住宅建設による,接続率の増加や，平成28年度に使用料改定を実施したことによるものと考えられる。しかし,施設維持管理費や施設建設時の企業債元利償還金等の支出額が下水道使用料を大きく上回っており,不足分を一般会計からの繰入で補っている。今後,設備や機器の事業の実施により，さらに支出が増大するとことが想定されるため，下水道使用料の改定の検討が必要である。
②【累積欠損金比率】該当数値なし。
③【流動比率】該当数値なし。
④【企業債残高対事業規模比率】
  料金収入に対する企業債残高の割合であり、企業債残高の規模を表す指標である。下水道使用料に対して,企業債残高の規模が大きなものとなっており,一般会計からの繰入で補っているため,「０」となっている。
⑤【経費回収率】
　下水道使用料において,回収すべき経費をどの程度使用料で賄えているかを表した指標である。平成28年度に使用料改定を実施したが,100%を大きく下回っており，使用料で賄えない分を一般会計からの繰入で補っている状況である。類似団体平均値より下回っているため，費用の削減と財源確保に努める。
⑥【汚水処理原価】
　有収水量１㎥あたりの汚水処理に要した費用であり、汚水資本費・汚水維持管理費の両方を含めた汚水処理に係るコストを表した指標である。汚水処理原価は,類似団体平均値より高くなっており,維持管理に伴う修繕費が多くなってきていることから，更新事業等を活用し設備の更新に努める。また,平成29年度から実施している,農業集落排水施設中部処理場との統廃合事業により,流入量の増加を図る。
⑦【施設利用率】
　施設・設備が一日に対応可能な処理能力に対する,晴天時一日平均処理量の割合を表した指標である。令和３年度は令和２年度と比較して流入量は増加しているが,依然として施設規模に対し低い数値であることから，平成29年度から,実施している農業集落排水施設中部処理場との統廃合事業により,更なる流入量の増加を図る。
⑧【水洗化率】
　現在処理区域内人口のうち、実際に水洗便所を設置して汚水処理している人口の割合を表した指標である。昨年度より増加しており,類似団体平均値より高い水準にあるが未だ100％ではないため，今後も接続の推進を図っていく。</t>
    <rPh sb="227" eb="229">
      <t>セツビ</t>
    </rPh>
    <rPh sb="230" eb="232">
      <t>キキ</t>
    </rPh>
    <rPh sb="233" eb="235">
      <t>ジギョウ</t>
    </rPh>
    <rPh sb="236" eb="238">
      <t>ジッシ</t>
    </rPh>
    <rPh sb="510" eb="511">
      <t>オオ</t>
    </rPh>
    <rPh sb="513" eb="515">
      <t>シタマワ</t>
    </rPh>
    <rPh sb="551" eb="553">
      <t>ルイジ</t>
    </rPh>
    <rPh sb="553" eb="555">
      <t>ダンタイ</t>
    </rPh>
    <rPh sb="555" eb="558">
      <t>ヘイキンチ</t>
    </rPh>
    <rPh sb="560" eb="562">
      <t>シタマワ</t>
    </rPh>
    <rPh sb="677" eb="678">
      <t>タカ</t>
    </rPh>
    <rPh sb="710" eb="712">
      <t>コウシン</t>
    </rPh>
    <rPh sb="712" eb="714">
      <t>ジギョウ</t>
    </rPh>
    <rPh sb="714" eb="715">
      <t>トウ</t>
    </rPh>
    <rPh sb="716" eb="718">
      <t>カツヨウ</t>
    </rPh>
    <rPh sb="719" eb="721">
      <t>セツビ</t>
    </rPh>
    <rPh sb="722" eb="724">
      <t>コウシン</t>
    </rPh>
    <rPh sb="725" eb="726">
      <t>ツト</t>
    </rPh>
    <rPh sb="838" eb="840">
      <t>レイワ</t>
    </rPh>
    <rPh sb="841" eb="843">
      <t>ネンド</t>
    </rPh>
    <rPh sb="844" eb="846">
      <t>レイワ</t>
    </rPh>
    <rPh sb="847" eb="849">
      <t>ネンド</t>
    </rPh>
    <rPh sb="850" eb="852">
      <t>ヒカク</t>
    </rPh>
    <rPh sb="854" eb="856">
      <t>リュウニュウ</t>
    </rPh>
    <rPh sb="856" eb="857">
      <t>リョウ</t>
    </rPh>
    <rPh sb="858" eb="860">
      <t>ゾウカ</t>
    </rPh>
    <rPh sb="866" eb="868">
      <t>イゼン</t>
    </rPh>
    <rPh sb="871" eb="873">
      <t>シセツ</t>
    </rPh>
    <rPh sb="873" eb="875">
      <t>キボ</t>
    </rPh>
    <rPh sb="876" eb="877">
      <t>タイ</t>
    </rPh>
    <rPh sb="878" eb="879">
      <t>ヒク</t>
    </rPh>
    <rPh sb="929" eb="930">
      <t>サラ</t>
    </rPh>
    <rPh sb="1021" eb="1022">
      <t>タカ</t>
    </rPh>
    <rPh sb="1029" eb="1030">
      <t>イマ</t>
    </rPh>
    <rPh sb="1042" eb="1044">
      <t>コンゴ</t>
    </rPh>
    <rPh sb="1045" eb="1047">
      <t>セツゾク</t>
    </rPh>
    <rPh sb="1048" eb="1050">
      <t>スイシン</t>
    </rPh>
    <rPh sb="1051" eb="1052">
      <t>ハカ</t>
    </rPh>
    <phoneticPr fontId="4"/>
  </si>
  <si>
    <t>　企業債元利金償還金額は,年々減少してきているが,施設の老朽化による修繕費が増加している。また,令和３年度は汚水処理原価が減少しているが,施設規模に対し流入量が少ないことから平成29年度から実施している,農業集落排水施設中部処理場との統廃合事業により,流入量の増加を図る。依然として,一般会計繰入金が大きいため,合わせて下水道接続推進と費用の削減や財源確保に力を入れていかなければならない。
　依然として本町の経費回収率は低いため，費用削減等により，経営改善に努める。</t>
    <rPh sb="48" eb="50">
      <t>レイワ</t>
    </rPh>
    <rPh sb="51" eb="53">
      <t>ネンド</t>
    </rPh>
    <rPh sb="61" eb="63">
      <t>ゲンショウ</t>
    </rPh>
    <rPh sb="69" eb="71">
      <t>シセツ</t>
    </rPh>
    <rPh sb="71" eb="73">
      <t>キボ</t>
    </rPh>
    <rPh sb="74" eb="75">
      <t>タイ</t>
    </rPh>
    <rPh sb="76" eb="78">
      <t>リュウニュウ</t>
    </rPh>
    <rPh sb="78" eb="79">
      <t>リョウ</t>
    </rPh>
    <rPh sb="80" eb="81">
      <t>スク</t>
    </rPh>
    <rPh sb="197" eb="199">
      <t>イゼン</t>
    </rPh>
    <rPh sb="202" eb="204">
      <t>ホンチョウ</t>
    </rPh>
    <rPh sb="205" eb="207">
      <t>ケイヒ</t>
    </rPh>
    <rPh sb="207" eb="209">
      <t>カイシュウ</t>
    </rPh>
    <rPh sb="209" eb="210">
      <t>リツ</t>
    </rPh>
    <rPh sb="211" eb="212">
      <t>ヒク</t>
    </rPh>
    <rPh sb="220" eb="221">
      <t>トウ</t>
    </rPh>
    <rPh sb="225" eb="227">
      <t>ケイエイ</t>
    </rPh>
    <rPh sb="227" eb="229">
      <t>カイゼン</t>
    </rPh>
    <rPh sb="230" eb="23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</si>
</sst>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5F-4FF6-B779-8757ABB985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0.12</c:v>
                </c:pt>
                <c:pt idx="2">
                  <c:v>0.1</c:v>
                </c:pt>
                <c:pt idx="3">
                  <c:v>0.32</c:v>
                </c:pt>
                <c:pt idx="4">
                  <c:v>0.1</c:v>
                </c:pt>
              </c:numCache>
            </c:numRef>
          </c:val>
          <c:smooth val="0"/>
          <c:extLst>
            <c:ext xmlns:c16="http://schemas.microsoft.com/office/drawing/2014/chart" uri="{C3380CC4-5D6E-409C-BE32-E72D297353CC}">
              <c16:uniqueId val="{00000001-3A5F-4FF6-B779-8757ABB985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32.06</c:v>
                </c:pt>
                <c:pt idx="1">
                  <c:v>33.39</c:v>
                </c:pt>
                <c:pt idx="2">
                  <c:v>32.11</c:v>
                </c:pt>
                <c:pt idx="3">
                  <c:v>34.28</c:v>
                </c:pt>
                <c:pt idx="4">
                  <c:v>34.56</c:v>
                </c:pt>
              </c:numCache>
            </c:numRef>
          </c:val>
          <c:extLst>
            <c:ext xmlns:c16="http://schemas.microsoft.com/office/drawing/2014/chart" uri="{C3380CC4-5D6E-409C-BE32-E72D297353CC}">
              <c16:uniqueId val="{00000000-54F4-499A-9BC2-32FE85A7871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50.24</c:v>
                </c:pt>
                <c:pt idx="1">
                  <c:v>49.68</c:v>
                </c:pt>
                <c:pt idx="2">
                  <c:v>49.27</c:v>
                </c:pt>
                <c:pt idx="3">
                  <c:v>49.47</c:v>
                </c:pt>
                <c:pt idx="4">
                  <c:v>48.19</c:v>
                </c:pt>
              </c:numCache>
            </c:numRef>
          </c:val>
          <c:smooth val="0"/>
          <c:extLst>
            <c:ext xmlns:c16="http://schemas.microsoft.com/office/drawing/2014/chart" uri="{C3380CC4-5D6E-409C-BE32-E72D297353CC}">
              <c16:uniqueId val="{00000001-54F4-499A-9BC2-32FE85A7871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81.3</c:v>
                </c:pt>
                <c:pt idx="1">
                  <c:v>82.57</c:v>
                </c:pt>
                <c:pt idx="2">
                  <c:v>83.49</c:v>
                </c:pt>
                <c:pt idx="3">
                  <c:v>83.8</c:v>
                </c:pt>
                <c:pt idx="4">
                  <c:v>84.39</c:v>
                </c:pt>
              </c:numCache>
            </c:numRef>
          </c:val>
          <c:extLst>
            <c:ext xmlns:c16="http://schemas.microsoft.com/office/drawing/2014/chart" uri="{C3380CC4-5D6E-409C-BE32-E72D297353CC}">
              <c16:uniqueId val="{00000000-7478-4784-BAA4-FFC3939A164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84.17</c:v>
                </c:pt>
                <c:pt idx="1">
                  <c:v>83.35</c:v>
                </c:pt>
                <c:pt idx="2">
                  <c:v>83.16</c:v>
                </c:pt>
                <c:pt idx="3">
                  <c:v>82.06</c:v>
                </c:pt>
                <c:pt idx="4">
                  <c:v>82.26</c:v>
                </c:pt>
              </c:numCache>
            </c:numRef>
          </c:val>
          <c:smooth val="0"/>
          <c:extLst>
            <c:ext xmlns:c16="http://schemas.microsoft.com/office/drawing/2014/chart" uri="{C3380CC4-5D6E-409C-BE32-E72D297353CC}">
              <c16:uniqueId val="{00000001-7478-4784-BAA4-FFC3939A164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87.55</c:v>
                </c:pt>
                <c:pt idx="1">
                  <c:v>91.88</c:v>
                </c:pt>
                <c:pt idx="2">
                  <c:v>94.59</c:v>
                </c:pt>
                <c:pt idx="3">
                  <c:v>110.28</c:v>
                </c:pt>
                <c:pt idx="4">
                  <c:v>112.94</c:v>
                </c:pt>
              </c:numCache>
            </c:numRef>
          </c:val>
          <c:extLst>
            <c:ext xmlns:c16="http://schemas.microsoft.com/office/drawing/2014/chart" uri="{C3380CC4-5D6E-409C-BE32-E72D297353CC}">
              <c16:uniqueId val="{00000000-7161-44E0-8F7F-29BB9891B76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61-44E0-8F7F-29BB9891B76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72-436D-9DFF-A190BC4C673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72-436D-9DFF-A190BC4C673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88-409A-ABC2-AD41363EA34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88-409A-ABC2-AD41363EA34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04-4D92-8A91-8F872C9907C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04-4D92-8A91-8F872C9907C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F9-4760-ABD9-E1194AACDAC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F9-4760-ABD9-E1194AACDAC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70-4C14-A32F-8BEB03BE494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1124.26</c:v>
                </c:pt>
                <c:pt idx="1">
                  <c:v>1048.23</c:v>
                </c:pt>
                <c:pt idx="2">
                  <c:v>1130.42</c:v>
                </c:pt>
                <c:pt idx="3">
                  <c:v>1245.0999999999999</c:v>
                </c:pt>
                <c:pt idx="4">
                  <c:v>1108.8</c:v>
                </c:pt>
              </c:numCache>
            </c:numRef>
          </c:val>
          <c:smooth val="0"/>
          <c:extLst>
            <c:ext xmlns:c16="http://schemas.microsoft.com/office/drawing/2014/chart" uri="{C3380CC4-5D6E-409C-BE32-E72D297353CC}">
              <c16:uniqueId val="{00000001-6770-4C14-A32F-8BEB03BE494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77.400000000000006</c:v>
                </c:pt>
                <c:pt idx="1">
                  <c:v>72.489999999999995</c:v>
                </c:pt>
                <c:pt idx="2">
                  <c:v>76.78</c:v>
                </c:pt>
                <c:pt idx="3">
                  <c:v>77.08</c:v>
                </c:pt>
                <c:pt idx="4">
                  <c:v>70.53</c:v>
                </c:pt>
              </c:numCache>
            </c:numRef>
          </c:val>
          <c:extLst>
            <c:ext xmlns:c16="http://schemas.microsoft.com/office/drawing/2014/chart" uri="{C3380CC4-5D6E-409C-BE32-E72D297353CC}">
              <c16:uniqueId val="{00000000-7AD4-47E4-88DD-291F8CB0D01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80.58</c:v>
                </c:pt>
                <c:pt idx="1">
                  <c:v>78.92</c:v>
                </c:pt>
                <c:pt idx="2">
                  <c:v>74.17</c:v>
                </c:pt>
                <c:pt idx="3">
                  <c:v>79.77</c:v>
                </c:pt>
                <c:pt idx="4">
                  <c:v>79.63</c:v>
                </c:pt>
              </c:numCache>
            </c:numRef>
          </c:val>
          <c:smooth val="0"/>
          <c:extLst>
            <c:ext xmlns:c16="http://schemas.microsoft.com/office/drawing/2014/chart" uri="{C3380CC4-5D6E-409C-BE32-E72D297353CC}">
              <c16:uniqueId val="{00000001-7AD4-47E4-88DD-291F8CB0D01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195.48</c:v>
                </c:pt>
                <c:pt idx="1">
                  <c:v>210.48</c:v>
                </c:pt>
                <c:pt idx="2">
                  <c:v>198.26</c:v>
                </c:pt>
                <c:pt idx="3">
                  <c:v>204.61</c:v>
                </c:pt>
                <c:pt idx="4">
                  <c:v>221.8</c:v>
                </c:pt>
              </c:numCache>
            </c:numRef>
          </c:val>
          <c:extLst>
            <c:ext xmlns:c16="http://schemas.microsoft.com/office/drawing/2014/chart" uri="{C3380CC4-5D6E-409C-BE32-E72D297353CC}">
              <c16:uniqueId val="{00000000-4E65-4C28-8E5B-83A50D7390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216.21</c:v>
                </c:pt>
                <c:pt idx="1">
                  <c:v>220.31</c:v>
                </c:pt>
                <c:pt idx="2">
                  <c:v>230.95</c:v>
                </c:pt>
                <c:pt idx="3">
                  <c:v>214.56</c:v>
                </c:pt>
                <c:pt idx="4">
                  <c:v>213.66</c:v>
                </c:pt>
              </c:numCache>
            </c:numRef>
          </c:val>
          <c:smooth val="0"/>
          <c:extLst>
            <c:ext xmlns:c16="http://schemas.microsoft.com/office/drawing/2014/chart" uri="{C3380CC4-5D6E-409C-BE32-E72D297353CC}">
              <c16:uniqueId val="{00000001-4E65-4C28-8E5B-83A50D7390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和泊町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Cd2</v>
      </c>
      <c r="X8" s="40"/>
      <c r="Y8" s="40"/>
      <c r="Z8" s="40"/>
      <c r="AA8" s="40"/>
      <c r="AB8" s="40"/>
      <c r="AC8" s="40"/>
      <c r="AD8" s="41" t="str">
        <f>データ!$M$6</f>
        <v>非設置</v>
      </c>
      <c r="AE8" s="41"/>
      <c r="AF8" s="41"/>
      <c r="AG8" s="41"/>
      <c r="AH8" s="41"/>
      <c r="AI8" s="41"/>
      <c r="AJ8" s="41"/>
      <c r="AK8" s="3"/>
      <c r="AL8" s="42">
        <f>データ!S6</f>
        <v>6325</v>
      </c>
      <c r="AM8" s="42"/>
      <c r="AN8" s="42"/>
      <c r="AO8" s="42"/>
      <c r="AP8" s="42"/>
      <c r="AQ8" s="42"/>
      <c r="AR8" s="42"/>
      <c r="AS8" s="42"/>
      <c r="AT8" s="35">
        <f>データ!T6</f>
        <v>40.39</v>
      </c>
      <c r="AU8" s="35"/>
      <c r="AV8" s="35"/>
      <c r="AW8" s="35"/>
      <c r="AX8" s="35"/>
      <c r="AY8" s="35"/>
      <c r="AZ8" s="35"/>
      <c r="BA8" s="35"/>
      <c r="BB8" s="35">
        <f>データ!U6</f>
        <v>156.6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51.21</v>
      </c>
      <c r="Q10" s="35"/>
      <c r="R10" s="35"/>
      <c r="S10" s="35"/>
      <c r="T10" s="35"/>
      <c r="U10" s="35"/>
      <c r="V10" s="35"/>
      <c r="W10" s="35">
        <f>データ!Q6</f>
        <v>100</v>
      </c>
      <c r="X10" s="35"/>
      <c r="Y10" s="35"/>
      <c r="Z10" s="35"/>
      <c r="AA10" s="35"/>
      <c r="AB10" s="35"/>
      <c r="AC10" s="35"/>
      <c r="AD10" s="42">
        <f>データ!R6</f>
        <v>2960</v>
      </c>
      <c r="AE10" s="42"/>
      <c r="AF10" s="42"/>
      <c r="AG10" s="42"/>
      <c r="AH10" s="42"/>
      <c r="AI10" s="42"/>
      <c r="AJ10" s="42"/>
      <c r="AK10" s="2"/>
      <c r="AL10" s="42">
        <f>データ!V6</f>
        <v>3183</v>
      </c>
      <c r="AM10" s="42"/>
      <c r="AN10" s="42"/>
      <c r="AO10" s="42"/>
      <c r="AP10" s="42"/>
      <c r="AQ10" s="42"/>
      <c r="AR10" s="42"/>
      <c r="AS10" s="42"/>
      <c r="AT10" s="35">
        <f>データ!W6</f>
        <v>1.87</v>
      </c>
      <c r="AU10" s="35"/>
      <c r="AV10" s="35"/>
      <c r="AW10" s="35"/>
      <c r="AX10" s="35"/>
      <c r="AY10" s="35"/>
      <c r="AZ10" s="35"/>
      <c r="BA10" s="35"/>
      <c r="BB10" s="35">
        <f>データ!X6</f>
        <v>1702.14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118</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【669.12】</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fGvFJiqvksbVVKaIcsisiOr3ovI39Rn2MB17BXL34RyXGQHCv2RZir/UQu5+Rjxxvq3+3la/eE9rqIrwJohdiA==" saltValue="E+vjWGWnKoWoGhLyK5JN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465330</v>
      </c>
      <c r="D6" s="19">
        <f t="shared" si="3"/>
        <v>47</v>
      </c>
      <c r="E6" s="19">
        <f t="shared" si="3"/>
        <v>17</v>
      </c>
      <c r="F6" s="19">
        <f t="shared" si="3"/>
        <v>1</v>
      </c>
      <c r="G6" s="19">
        <f t="shared" si="3"/>
        <v>0</v>
      </c>
      <c r="H6" s="19" t="str">
        <f t="shared" si="3"/>
        <v>鹿児島県　和泊町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51.21</v>
      </c>
      <c r="Q6" s="20">
        <f t="shared" si="3"/>
        <v>100</v>
      </c>
      <c r="R6" s="20">
        <f t="shared" si="3"/>
        <v>2960</v>
      </c>
      <c r="S6" s="20">
        <f t="shared" si="3"/>
        <v>6325</v>
      </c>
      <c r="T6" s="20">
        <f t="shared" si="3"/>
        <v>40.39</v>
      </c>
      <c r="U6" s="20">
        <f t="shared" si="3"/>
        <v>156.6</v>
      </c>
      <c r="V6" s="20">
        <f t="shared" si="3"/>
        <v>3183</v>
      </c>
      <c r="W6" s="20">
        <f t="shared" si="3"/>
        <v>1.87</v>
      </c>
      <c r="X6" s="20">
        <f t="shared" si="3"/>
        <v>1702.14</v>
      </c>
      <c r="Y6" s="21">
        <f>IF(Y7="",NA(),Y7)</f>
        <v>87.55</v>
      </c>
      <c r="Z6" s="21">
        <f t="shared" ref="Z6:AH6" si="4">IF(Z7="",NA(),Z7)</f>
        <v>91.88</v>
      </c>
      <c r="AA6" s="21">
        <f t="shared" si="4"/>
        <v>94.59</v>
      </c>
      <c r="AB6" s="21">
        <f t="shared" si="4"/>
        <v>110.28</v>
      </c>
      <c r="AC6" s="21">
        <f t="shared" si="4"/>
        <v>112.94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1124.26</v>
      </c>
      <c r="BL6" s="21">
        <f t="shared" si="7"/>
        <v>1048.23</v>
      </c>
      <c r="BM6" s="21">
        <f t="shared" si="7"/>
        <v>1130.42</v>
      </c>
      <c r="BN6" s="21">
        <f t="shared" si="7"/>
        <v>1245.0999999999999</v>
      </c>
      <c r="BO6" s="21">
        <f t="shared" si="7"/>
        <v>1108.8</v>
      </c>
      <c r="BP6" s="20" t="str">
        <f>IF(BP7="","",IF(BP7="-","【-】","【"&amp;SUBSTITUTE(TEXT(BP7,"#,##0.00"),"-","△")&amp;"】"))</f>
        <v>【669.12】</v>
      </c>
      <c r="BQ6" s="21">
        <f>IF(BQ7="",NA(),BQ7)</f>
        <v>77.400000000000006</v>
      </c>
      <c r="BR6" s="21">
        <f t="shared" ref="BR6:BZ6" si="8">IF(BR7="",NA(),BR7)</f>
        <v>72.489999999999995</v>
      </c>
      <c r="BS6" s="21">
        <f t="shared" si="8"/>
        <v>76.78</v>
      </c>
      <c r="BT6" s="21">
        <f t="shared" si="8"/>
        <v>77.08</v>
      </c>
      <c r="BU6" s="21">
        <f t="shared" si="8"/>
        <v>70.53</v>
      </c>
      <c r="BV6" s="21">
        <f t="shared" si="8"/>
        <v>80.58</v>
      </c>
      <c r="BW6" s="21">
        <f t="shared" si="8"/>
        <v>78.92</v>
      </c>
      <c r="BX6" s="21">
        <f t="shared" si="8"/>
        <v>74.17</v>
      </c>
      <c r="BY6" s="21">
        <f t="shared" si="8"/>
        <v>79.77</v>
      </c>
      <c r="BZ6" s="21">
        <f t="shared" si="8"/>
        <v>79.63</v>
      </c>
      <c r="CA6" s="20" t="str">
        <f>IF(CA7="","",IF(CA7="-","【-】","【"&amp;SUBSTITUTE(TEXT(CA7,"#,##0.00"),"-","△")&amp;"】"))</f>
        <v>【99.73】</v>
      </c>
      <c r="CB6" s="21">
        <f>IF(CB7="",NA(),CB7)</f>
        <v>195.48</v>
      </c>
      <c r="CC6" s="21">
        <f t="shared" ref="CC6:CK6" si="9">IF(CC7="",NA(),CC7)</f>
        <v>210.48</v>
      </c>
      <c r="CD6" s="21">
        <f t="shared" si="9"/>
        <v>198.26</v>
      </c>
      <c r="CE6" s="21">
        <f t="shared" si="9"/>
        <v>204.61</v>
      </c>
      <c r="CF6" s="21">
        <f t="shared" si="9"/>
        <v>221.8</v>
      </c>
      <c r="CG6" s="21">
        <f t="shared" si="9"/>
        <v>216.21</v>
      </c>
      <c r="CH6" s="21">
        <f t="shared" si="9"/>
        <v>220.31</v>
      </c>
      <c r="CI6" s="21">
        <f t="shared" si="9"/>
        <v>230.95</v>
      </c>
      <c r="CJ6" s="21">
        <f t="shared" si="9"/>
        <v>214.56</v>
      </c>
      <c r="CK6" s="21">
        <f t="shared" si="9"/>
        <v>213.66</v>
      </c>
      <c r="CL6" s="20" t="str">
        <f>IF(CL7="","",IF(CL7="-","【-】","【"&amp;SUBSTITUTE(TEXT(CL7,"#,##0.00"),"-","△")&amp;"】"))</f>
        <v>【134.98】</v>
      </c>
      <c r="CM6" s="21">
        <f>IF(CM7="",NA(),CM7)</f>
        <v>32.06</v>
      </c>
      <c r="CN6" s="21">
        <f t="shared" ref="CN6:CV6" si="10">IF(CN7="",NA(),CN7)</f>
        <v>33.39</v>
      </c>
      <c r="CO6" s="21">
        <f t="shared" si="10"/>
        <v>32.11</v>
      </c>
      <c r="CP6" s="21">
        <f t="shared" si="10"/>
        <v>34.28</v>
      </c>
      <c r="CQ6" s="21">
        <f t="shared" si="10"/>
        <v>34.56</v>
      </c>
      <c r="CR6" s="21">
        <f t="shared" si="10"/>
        <v>50.24</v>
      </c>
      <c r="CS6" s="21">
        <f t="shared" si="10"/>
        <v>49.68</v>
      </c>
      <c r="CT6" s="21">
        <f t="shared" si="10"/>
        <v>49.27</v>
      </c>
      <c r="CU6" s="21">
        <f t="shared" si="10"/>
        <v>49.47</v>
      </c>
      <c r="CV6" s="21">
        <f t="shared" si="10"/>
        <v>48.19</v>
      </c>
      <c r="CW6" s="20" t="str">
        <f>IF(CW7="","",IF(CW7="-","【-】","【"&amp;SUBSTITUTE(TEXT(CW7,"#,##0.00"),"-","△")&amp;"】"))</f>
        <v>【59.99】</v>
      </c>
      <c r="CX6" s="21">
        <f>IF(CX7="",NA(),CX7)</f>
        <v>81.3</v>
      </c>
      <c r="CY6" s="21">
        <f t="shared" ref="CY6:DG6" si="11">IF(CY7="",NA(),CY7)</f>
        <v>82.57</v>
      </c>
      <c r="CZ6" s="21">
        <f t="shared" si="11"/>
        <v>83.49</v>
      </c>
      <c r="DA6" s="21">
        <f t="shared" si="11"/>
        <v>83.8</v>
      </c>
      <c r="DB6" s="21">
        <f t="shared" si="11"/>
        <v>84.39</v>
      </c>
      <c r="DC6" s="21">
        <f t="shared" si="11"/>
        <v>84.17</v>
      </c>
      <c r="DD6" s="21">
        <f t="shared" si="11"/>
        <v>83.35</v>
      </c>
      <c r="DE6" s="21">
        <f t="shared" si="11"/>
        <v>83.16</v>
      </c>
      <c r="DF6" s="21">
        <f t="shared" si="11"/>
        <v>82.06</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0.12</v>
      </c>
      <c r="EL6" s="21">
        <f t="shared" si="14"/>
        <v>0.1</v>
      </c>
      <c r="EM6" s="21">
        <f t="shared" si="14"/>
        <v>0.32</v>
      </c>
      <c r="EN6" s="21">
        <f t="shared" si="14"/>
        <v>0.1</v>
      </c>
      <c r="EO6" s="20" t="str">
        <f>IF(EO7="","",IF(EO7="-","【-】","【"&amp;SUBSTITUTE(TEXT(EO7,"#,##0.00"),"-","△")&amp;"】"))</f>
        <v>【0.24】</v>
      </c>
    </row>
    <row r="7" spans="1:145" s="22" customFormat="1" x14ac:dyDescent="0.15">
      <c r="A7" s="14"/>
      <c r="B7" s="23">
        <v>2021</v>
      </c>
      <c r="C7" s="23">
        <v>465330</v>
      </c>
      <c r="D7" s="23">
        <v>47</v>
      </c>
      <c r="E7" s="23">
        <v>17</v>
      </c>
      <c r="F7" s="23">
        <v>1</v>
      </c>
      <c r="G7" s="23">
        <v>0</v>
      </c>
      <c r="H7" s="23" t="s">
        <v>98</v>
      </c>
      <c r="I7" s="23" t="s">
        <v>99</v>
      </c>
      <c r="J7" s="23" t="s">
        <v>100</v>
      </c>
      <c r="K7" s="23" t="s">
        <v>101</v>
      </c>
      <c r="L7" s="23" t="s">
        <v>102</v>
      </c>
      <c r="M7" s="23" t="s">
        <v>103</v>
      </c>
      <c r="N7" s="24" t="s">
        <v>104</v>
      </c>
      <c r="O7" s="24" t="s">
        <v>105</v>
      </c>
      <c r="P7" s="24">
        <v>51.21</v>
      </c>
      <c r="Q7" s="24">
        <v>100</v>
      </c>
      <c r="R7" s="24">
        <v>2960</v>
      </c>
      <c r="S7" s="24">
        <v>6325</v>
      </c>
      <c r="T7" s="24">
        <v>40.39</v>
      </c>
      <c r="U7" s="24">
        <v>156.6</v>
      </c>
      <c r="V7" s="24">
        <v>3183</v>
      </c>
      <c r="W7" s="24">
        <v>1.87</v>
      </c>
      <c r="X7" s="24">
        <v>1702.14</v>
      </c>
      <c r="Y7" s="24">
        <v>87.55</v>
      </c>
      <c r="Z7" s="24">
        <v>91.88</v>
      </c>
      <c r="AA7" s="24">
        <v>94.59</v>
      </c>
      <c r="AB7" s="24">
        <v>110.28</v>
      </c>
      <c r="AC7" s="24">
        <v>112.94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1124.26</v>
      </c>
      <c r="BL7" s="24">
        <v>1048.23</v>
      </c>
      <c r="BM7" s="24">
        <v>1130.42</v>
      </c>
      <c r="BN7" s="24">
        <v>1245.0999999999999</v>
      </c>
      <c r="BO7" s="24">
        <v>1108.8</v>
      </c>
      <c r="BP7" s="24">
        <v>669.12</v>
      </c>
      <c r="BQ7" s="24">
        <v>77.400000000000006</v>
      </c>
      <c r="BR7" s="24">
        <v>72.489999999999995</v>
      </c>
      <c r="BS7" s="24">
        <v>76.78</v>
      </c>
      <c r="BT7" s="24">
        <v>77.08</v>
      </c>
      <c r="BU7" s="24">
        <v>70.53</v>
      </c>
      <c r="BV7" s="24">
        <v>80.58</v>
      </c>
      <c r="BW7" s="24">
        <v>78.92</v>
      </c>
      <c r="BX7" s="24">
        <v>74.17</v>
      </c>
      <c r="BY7" s="24">
        <v>79.77</v>
      </c>
      <c r="BZ7" s="24">
        <v>79.63</v>
      </c>
      <c r="CA7" s="24">
        <v>99.73</v>
      </c>
      <c r="CB7" s="24">
        <v>195.48</v>
      </c>
      <c r="CC7" s="24">
        <v>210.48</v>
      </c>
      <c r="CD7" s="24">
        <v>198.26</v>
      </c>
      <c r="CE7" s="24">
        <v>204.61</v>
      </c>
      <c r="CF7" s="24">
        <v>221.8</v>
      </c>
      <c r="CG7" s="24">
        <v>216.21</v>
      </c>
      <c r="CH7" s="24">
        <v>220.31</v>
      </c>
      <c r="CI7" s="24">
        <v>230.95</v>
      </c>
      <c r="CJ7" s="24">
        <v>214.56</v>
      </c>
      <c r="CK7" s="24">
        <v>213.66</v>
      </c>
      <c r="CL7" s="24">
        <v>134.97999999999999</v>
      </c>
      <c r="CM7" s="24">
        <v>32.06</v>
      </c>
      <c r="CN7" s="24">
        <v>33.39</v>
      </c>
      <c r="CO7" s="24">
        <v>32.11</v>
      </c>
      <c r="CP7" s="24">
        <v>34.28</v>
      </c>
      <c r="CQ7" s="24">
        <v>34.56</v>
      </c>
      <c r="CR7" s="24">
        <v>50.24</v>
      </c>
      <c r="CS7" s="24">
        <v>49.68</v>
      </c>
      <c r="CT7" s="24">
        <v>49.27</v>
      </c>
      <c r="CU7" s="24">
        <v>49.47</v>
      </c>
      <c r="CV7" s="24">
        <v>48.19</v>
      </c>
      <c r="CW7" s="24">
        <v>59.99</v>
      </c>
      <c r="CX7" s="24">
        <v>81.3</v>
      </c>
      <c r="CY7" s="24">
        <v>82.57</v>
      </c>
      <c r="CZ7" s="24">
        <v>83.49</v>
      </c>
      <c r="DA7" s="24">
        <v>83.8</v>
      </c>
      <c r="DB7" s="24">
        <v>84.39</v>
      </c>
      <c r="DC7" s="24">
        <v>84.17</v>
      </c>
      <c r="DD7" s="24">
        <v>83.35</v>
      </c>
      <c r="DE7" s="24">
        <v>83.16</v>
      </c>
      <c r="DF7" s="24">
        <v>82.06</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0.12</v>
      </c>
      <c r="EL7" s="24">
        <v>0.1</v>
      </c>
      <c r="EM7" s="24">
        <v>0.32</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2023-02-06T00:51:02Z</cp:lastPrinted>
  <dcterms:created xsi:type="dcterms:W3CDTF">2022-12-01T01:48:14Z</dcterms:created>
  <dcterms:modified xsi:type="dcterms:W3CDTF">2023-02-06T01:21:16Z</dcterms:modified>
  <cp:category/>
</cp:coreProperties>
</file>