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40 伊仙町○\05_再提出\"/>
    </mc:Choice>
  </mc:AlternateContent>
  <workbookProtection workbookAlgorithmName="SHA-512" workbookHashValue="JObFAunAH3UHzU/biLuXUHrmiYQG3OqhfStntd78wBUgH2iQXOy2cK/1BuZCPvtnWhQIaDnRHvPVFKIfXaY2YQ==" workbookSaltValue="0yel4r6gSNnYlBFduknncg==" workbookSpinCount="100000" lockStructure="1"/>
  <bookViews>
    <workbookView xWindow="-180" yWindow="15" windowWidth="14400" windowHeight="156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BB10" i="4"/>
  <c r="AT10" i="4"/>
  <c r="AL10" i="4"/>
  <c r="W10" i="4"/>
  <c r="I10" i="4"/>
  <c r="B10" i="4"/>
  <c r="BB8" i="4"/>
  <c r="AT8" i="4"/>
  <c r="AL8" i="4"/>
  <c r="AD8" i="4"/>
  <c r="W8" i="4"/>
  <c r="P8" i="4"/>
  <c r="B8"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<sst xmlns="http://schemas.openxmlformats.org/spreadsheetml/2006/main" count="228" uniqueCount="115">
  <si>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</si>
  <si>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</si>
  <si>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</si>
  <si>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</si>
  <si>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</si>
  <si>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</si>
  <si>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</si>
  <si>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</si>
  <si>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</si>
  <si>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</si>
  <si>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</si>
  <si>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</si>
  <si>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</si>
  <si>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</si>
  <si>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</si>
  <si>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</si>
  <si>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</si>
  <si>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</si>
  <si>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</si>
  <si>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</si>
  <si>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</si>
  <si>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</si>
  <si>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</si>
  <si>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</si>
  <si>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</si>
  <si>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</si>
  <si>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</si>
  <si>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</si>
  <si>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</si>
  <si>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</si>
  <si>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</si>
  <si>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</si>
  <si>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</si>
  <si>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</si>
  <si>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</si>
  <si>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</si>
  <si>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</si>
  <si>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</si>
  <si>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</si>
  <si>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</si>
  <si>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</si>
  <si>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</si>
  <si>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</si>
  <si>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</si>
  <si>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</si>
  <si>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</si>
  <si>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</si>
  <si>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</si>
  <si>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</si>
  <si>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</si>
  <si>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</si>
  <si>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</si>
  <si>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</si>
  <si>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</si>
  <si>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</si>
  <si>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</si>
  <si>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</si>
  <si>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</si>
  <si>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</si>
  <si>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</si>
  <si>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</si>
  <si>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</si>
  <si>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</si>
  <si>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</si>
  <si>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</si>
  <si>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</si>
  <si>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</si>
  <si>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</si>
  <si>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</si>
  <si>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</si>
  <si>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</si>
  <si>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</si>
  <si>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</si>
  <si>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</si>
  <si>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</si>
  <si>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</si>
  <si>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</si>
  <si>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</si>
  <si>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</si>
  <si>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</si>
  <si>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</si>
  <si>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</si>
  <si>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</si>
  <si>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</si>
  <si>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</si>
  <si>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</si>
  <si>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</si>
  <si>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</si>
  <si>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</si>
  <si>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</si>
  <si>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</si>
  <si>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</si>
  <si>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</si>
  <si>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伊仙町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</si>
  <si>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</si>
  <si>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</si>
  <si>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</si>
  <si>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</si>
  <si>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</si>
  <si>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</si>
  <si>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</si>
  <si>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</si>
  <si>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</si>
  <si>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</si>
  <si>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</si>
  <si>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</si>
  <si>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</si>
  <si>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</si>
  <si>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</si>
  <si>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</si>
  <si>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</si>
  <si>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</si>
  <si>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①経常収支比率につい、て経費削減によって前年度より優位であることが分かるが、総収益の多くは繰入金にて賄われているため、費用削減や料金改定など経営改善を行わなければならない。
②累積欠損金比率について、現在欠損金は発生していないことから概ね良好とは思われるが今後人口減少などによる収益の低下が見込まれるため中長期的経営戦略を実行し欠損金が発生しないよう努めたい。
③流動比率について、概ね良好とは思われるが施設の統廃合による投資のため、企業債が増えることが見込まれるため、流動性を維持する資産管理が必要となる。
④企業債残高対給水収益比率について、当町は島内外２町と比較して給水区域面積が広く、施設設備投資を行わなければならず、本指標が大幅に高いことが分かる。今後も投資規模の分析を行い、経営改善に努めたい。
⑤料金回収率について、前年度より優位となっているが、依然として収益の多くを他会計からの繰入金で賄っていることから、適切な料金改定を行い経営改善に努めたい。
⑥給水原価について、前年度より優位となっているが、外団体と比較して高いことがわかる。分析や推計を元に、今後の料金回収率や住人サービスの更なる向上のために、投資効率化や費用削減といった経営改善に努めたい。
⑦施設利用率について、遊休施設が少ないことがわかるため概ね良好と思われるが遊休施設について、今後は廃止の検討が必要となる。
⑧有収率について、概ね良好とは思われるが、浄水施設では　流量計が故障しているところもあり、完全に実態を把握とは言えないため、設備の更新を行い実態を把握し、今後の管路更新計画の効率化に努めたい。</t>
    <rPh sb="1" eb="7">
      <t>ケイジョウシュウシヒリツ</t>
    </rPh>
    <rPh sb="12" eb="16">
      <t>ケイヒサクゲン</t>
    </rPh>
    <rPh sb="20" eb="23">
      <t>ゼンネンド</t>
    </rPh>
    <rPh sb="25" eb="27">
      <t>ユウイ</t>
    </rPh>
    <rPh sb="33" eb="34">
      <t>ワ</t>
    </rPh>
    <rPh sb="59" eb="61">
      <t>ヒヨウ</t>
    </rPh>
    <rPh sb="61" eb="63">
      <t>サクゲン</t>
    </rPh>
    <rPh sb="64" eb="68">
      <t>リョウキンカイテイ</t>
    </rPh>
    <rPh sb="70" eb="72">
      <t>ケイエイ</t>
    </rPh>
    <rPh sb="72" eb="74">
      <t>カイゼン</t>
    </rPh>
    <rPh sb="75" eb="76">
      <t>オコナ</t>
    </rPh>
    <rPh sb="88" eb="95">
      <t>ルイセキケッソンキンヒリツ</t>
    </rPh>
    <rPh sb="175" eb="176">
      <t>ツト</t>
    </rPh>
    <rPh sb="182" eb="186">
      <t>リュウドウヒリツ</t>
    </rPh>
    <rPh sb="191" eb="192">
      <t>オオム</t>
    </rPh>
    <rPh sb="193" eb="195">
      <t>リョウコウ</t>
    </rPh>
    <rPh sb="197" eb="198">
      <t>オモ</t>
    </rPh>
    <rPh sb="202" eb="204">
      <t>シセツ</t>
    </rPh>
    <rPh sb="205" eb="208">
      <t>トウハイゴウ</t>
    </rPh>
    <rPh sb="211" eb="213">
      <t>トウシ</t>
    </rPh>
    <rPh sb="217" eb="220">
      <t>キギョウサイ</t>
    </rPh>
    <rPh sb="221" eb="222">
      <t>フ</t>
    </rPh>
    <rPh sb="227" eb="229">
      <t>ミコ</t>
    </rPh>
    <rPh sb="235" eb="238">
      <t>リュウドウセイ</t>
    </rPh>
    <rPh sb="239" eb="241">
      <t>イジ</t>
    </rPh>
    <rPh sb="243" eb="247">
      <t>シサンカンリ</t>
    </rPh>
    <rPh sb="248" eb="250">
      <t>ヒツヨウ</t>
    </rPh>
    <rPh sb="256" eb="261">
      <t>キギョウサイザンダカ</t>
    </rPh>
    <rPh sb="261" eb="262">
      <t>タイ</t>
    </rPh>
    <rPh sb="262" eb="268">
      <t>キュウスイシュウエキヒリツ</t>
    </rPh>
    <rPh sb="273" eb="275">
      <t>トウチョウ</t>
    </rPh>
    <rPh sb="276" eb="278">
      <t>トウナイ</t>
    </rPh>
    <rPh sb="278" eb="279">
      <t>ホカ</t>
    </rPh>
    <rPh sb="280" eb="281">
      <t>マチ</t>
    </rPh>
    <rPh sb="282" eb="284">
      <t>ヒカク</t>
    </rPh>
    <rPh sb="286" eb="290">
      <t>キュウスイクイキ</t>
    </rPh>
    <rPh sb="290" eb="292">
      <t>メンセキ</t>
    </rPh>
    <rPh sb="293" eb="294">
      <t>ヒロ</t>
    </rPh>
    <rPh sb="296" eb="298">
      <t>シセツ</t>
    </rPh>
    <rPh sb="298" eb="300">
      <t>セツビ</t>
    </rPh>
    <rPh sb="300" eb="302">
      <t>トウシ</t>
    </rPh>
    <rPh sb="303" eb="304">
      <t>オコナ</t>
    </rPh>
    <rPh sb="313" eb="316">
      <t>ホンシヒョウ</t>
    </rPh>
    <rPh sb="317" eb="319">
      <t>オオハバ</t>
    </rPh>
    <rPh sb="320" eb="321">
      <t>タカ</t>
    </rPh>
    <rPh sb="325" eb="326">
      <t>ワ</t>
    </rPh>
    <rPh sb="329" eb="331">
      <t>コンゴ</t>
    </rPh>
    <rPh sb="332" eb="336">
      <t>トウシキボ</t>
    </rPh>
    <rPh sb="337" eb="339">
      <t>ブンセキ</t>
    </rPh>
    <rPh sb="340" eb="341">
      <t>オコナ</t>
    </rPh>
    <rPh sb="343" eb="347">
      <t>ケイエイカイゼン</t>
    </rPh>
    <rPh sb="348" eb="349">
      <t>ツト</t>
    </rPh>
    <rPh sb="355" eb="360">
      <t>リョウキンカイシュウリツ</t>
    </rPh>
    <rPh sb="365" eb="368">
      <t>ゼンネンド</t>
    </rPh>
    <rPh sb="370" eb="372">
      <t>ユウイ</t>
    </rPh>
    <rPh sb="380" eb="382">
      <t>イゼン</t>
    </rPh>
    <rPh sb="385" eb="387">
      <t>シュウエキ</t>
    </rPh>
    <rPh sb="388" eb="389">
      <t>オオ</t>
    </rPh>
    <rPh sb="391" eb="394">
      <t>タカイケイ</t>
    </rPh>
    <rPh sb="397" eb="400">
      <t>クリイレキン</t>
    </rPh>
    <rPh sb="401" eb="402">
      <t>マカナ</t>
    </rPh>
    <rPh sb="411" eb="413">
      <t>テキセツ</t>
    </rPh>
    <rPh sb="414" eb="418">
      <t>リョウキンカイテイ</t>
    </rPh>
    <rPh sb="419" eb="420">
      <t>オコナ</t>
    </rPh>
    <rPh sb="421" eb="425">
      <t>ケイエイカイゼン</t>
    </rPh>
    <rPh sb="426" eb="427">
      <t>ツト</t>
    </rPh>
    <rPh sb="433" eb="437">
      <t>キュウスイゲンカ</t>
    </rPh>
    <rPh sb="442" eb="445">
      <t>ゼンネンド</t>
    </rPh>
    <rPh sb="447" eb="449">
      <t>ユウイ</t>
    </rPh>
    <rPh sb="457" eb="458">
      <t>ホカ</t>
    </rPh>
    <rPh sb="458" eb="460">
      <t>ダンタイ</t>
    </rPh>
    <rPh sb="461" eb="463">
      <t>ヒカク</t>
    </rPh>
    <rPh sb="465" eb="466">
      <t>タカ</t>
    </rPh>
    <rPh sb="474" eb="476">
      <t>ブンセキ</t>
    </rPh>
    <rPh sb="477" eb="479">
      <t>スイケイ</t>
    </rPh>
    <rPh sb="480" eb="481">
      <t>モト</t>
    </rPh>
    <rPh sb="483" eb="485">
      <t>コンゴ</t>
    </rPh>
    <rPh sb="486" eb="488">
      <t>リョウキン</t>
    </rPh>
    <rPh sb="488" eb="491">
      <t>カイシュウリツ</t>
    </rPh>
    <rPh sb="492" eb="494">
      <t>ジュウニン</t>
    </rPh>
    <rPh sb="499" eb="500">
      <t>サラ</t>
    </rPh>
    <rPh sb="502" eb="504">
      <t>コウジョウ</t>
    </rPh>
    <rPh sb="509" eb="511">
      <t>トウシ</t>
    </rPh>
    <rPh sb="511" eb="514">
      <t>コウリツカ</t>
    </rPh>
    <rPh sb="515" eb="519">
      <t>ヒヨウサクゲン</t>
    </rPh>
    <rPh sb="523" eb="527">
      <t>ケイエイカイゼン</t>
    </rPh>
    <rPh sb="528" eb="529">
      <t>ツト</t>
    </rPh>
    <rPh sb="597" eb="600">
      <t>ユウシュウリツ</t>
    </rPh>
    <rPh sb="605" eb="606">
      <t>オオム</t>
    </rPh>
    <rPh sb="607" eb="609">
      <t>リョウコウ</t>
    </rPh>
    <rPh sb="611" eb="612">
      <t>オモ</t>
    </rPh>
    <rPh sb="617" eb="621">
      <t>ジョウスイシセツ</t>
    </rPh>
    <rPh sb="624" eb="627">
      <t>リュウリョウケイ</t>
    </rPh>
    <rPh sb="628" eb="630">
      <t>コショウ</t>
    </rPh>
    <rPh sb="641" eb="643">
      <t>カンゼン</t>
    </rPh>
    <rPh sb="644" eb="646">
      <t>ジッタイ</t>
    </rPh>
    <rPh sb="647" eb="649">
      <t>ハアク</t>
    </rPh>
    <rPh sb="651" eb="652">
      <t>イ</t>
    </rPh>
    <rPh sb="658" eb="660">
      <t>セツビ</t>
    </rPh>
    <rPh sb="661" eb="663">
      <t>コウシン</t>
    </rPh>
    <rPh sb="664" eb="665">
      <t>オコナ</t>
    </rPh>
    <rPh sb="666" eb="668">
      <t>ジッタイ</t>
    </rPh>
    <rPh sb="669" eb="671">
      <t>ハアク</t>
    </rPh>
    <rPh sb="673" eb="675">
      <t>コンゴ</t>
    </rPh>
    <rPh sb="676" eb="678">
      <t>カンロ</t>
    </rPh>
    <rPh sb="678" eb="682">
      <t>コウシンケイカク</t>
    </rPh>
    <rPh sb="683" eb="686">
      <t>コウリツカ</t>
    </rPh>
    <rPh sb="687" eb="688">
      <t>ツト</t>
    </rPh>
    <phoneticPr fontId="4"/>
  </si>
  <si>
    <t>①有形固定資産減価償却率について、指標では優位であることが分かるが、事業統廃合前の旧上水道事業分の施設設備の老朽化が進んでいるため、経営分析を元に必要に応じて投資規模や更新計画を見直し、効率的な実施を行っていく必要がある。
②管路経年化率について、法定耐用年数を超えた管路の発生が見込まれるため、有形固定資産減価償却率と同様の対応が必要である。
③管路更新率について、旧簡水地区の更新を終えたため、前年度と比較し優位となったが将来への償還金の負担等も踏まえて計画的に投資を進めていく必要がある。</t>
    <rPh sb="1" eb="7">
      <t>ユウケイコテイシサン</t>
    </rPh>
    <rPh sb="7" eb="12">
      <t>ゲンカショウキャクリツ</t>
    </rPh>
    <rPh sb="17" eb="19">
      <t>シヒョウ</t>
    </rPh>
    <rPh sb="21" eb="23">
      <t>ユウイ</t>
    </rPh>
    <rPh sb="29" eb="30">
      <t>ワ</t>
    </rPh>
    <rPh sb="34" eb="40">
      <t>ジギョウトウハイゴウマエ</t>
    </rPh>
    <rPh sb="41" eb="42">
      <t>キュウ</t>
    </rPh>
    <rPh sb="42" eb="45">
      <t>ジョウスイドウ</t>
    </rPh>
    <rPh sb="45" eb="47">
      <t>ジギョウ</t>
    </rPh>
    <rPh sb="47" eb="48">
      <t>ブン</t>
    </rPh>
    <rPh sb="49" eb="51">
      <t>シセツ</t>
    </rPh>
    <rPh sb="51" eb="53">
      <t>セツビ</t>
    </rPh>
    <rPh sb="54" eb="57">
      <t>ロウキュウカ</t>
    </rPh>
    <rPh sb="58" eb="59">
      <t>スス</t>
    </rPh>
    <rPh sb="66" eb="68">
      <t>ケイエイ</t>
    </rPh>
    <rPh sb="68" eb="70">
      <t>ブンセキ</t>
    </rPh>
    <rPh sb="71" eb="72">
      <t>モト</t>
    </rPh>
    <rPh sb="73" eb="75">
      <t>ヒツヨウ</t>
    </rPh>
    <rPh sb="76" eb="77">
      <t>オウ</t>
    </rPh>
    <rPh sb="79" eb="81">
      <t>トウシ</t>
    </rPh>
    <rPh sb="81" eb="83">
      <t>キボ</t>
    </rPh>
    <rPh sb="84" eb="86">
      <t>コウシン</t>
    </rPh>
    <rPh sb="86" eb="88">
      <t>ケイカク</t>
    </rPh>
    <rPh sb="89" eb="91">
      <t>ミナオ</t>
    </rPh>
    <rPh sb="93" eb="96">
      <t>コウリツテキ</t>
    </rPh>
    <rPh sb="97" eb="99">
      <t>ジッシ</t>
    </rPh>
    <rPh sb="100" eb="101">
      <t>オコナ</t>
    </rPh>
    <rPh sb="105" eb="107">
      <t>ヒツヨウ</t>
    </rPh>
    <rPh sb="113" eb="119">
      <t>カンロケイネンカリツ</t>
    </rPh>
    <rPh sb="174" eb="179">
      <t>カンロコウシンリツ</t>
    </rPh>
    <rPh sb="184" eb="189">
      <t>キュウカンスイチク</t>
    </rPh>
    <rPh sb="190" eb="192">
      <t>コウシン</t>
    </rPh>
    <rPh sb="193" eb="194">
      <t>オ</t>
    </rPh>
    <rPh sb="199" eb="202">
      <t>ゼンネンド</t>
    </rPh>
    <rPh sb="203" eb="205">
      <t>ヒカク</t>
    </rPh>
    <rPh sb="206" eb="208">
      <t>ユウイ</t>
    </rPh>
    <phoneticPr fontId="4"/>
  </si>
  <si>
    <t>全体的に令和２年度に簡易水道事業と事業統合を行った時より改善しているが、今後の償還や施設更新、料金値上げなど様々な課題があるため、経営戦略に基づいた計画を行い、長期の計画的な料金見直しや経費削減等を行うと同時に、受託工事収益や手数料等、給水収益以外の収益確保等の対策に取り組み、繰出金に依存しない独立採算に近づけるよう経営の健全化を図る必要がある。</t>
    <rPh sb="0" eb="3">
      <t>ゼンタイテキ</t>
    </rPh>
    <rPh sb="4" eb="6">
      <t>レイワ</t>
    </rPh>
    <rPh sb="7" eb="9">
      <t>ネンド</t>
    </rPh>
    <rPh sb="10" eb="16">
      <t>カンイスイドウジギョウ</t>
    </rPh>
    <rPh sb="17" eb="21">
      <t>ジギョウトウゴウ</t>
    </rPh>
    <rPh sb="22" eb="23">
      <t>オコナ</t>
    </rPh>
    <rPh sb="25" eb="26">
      <t>トキ</t>
    </rPh>
    <rPh sb="28" eb="30">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</si>
</sst>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2.34</c:v>
                </c:pt>
                <c:pt idx="1">
                  <c:v>3.75</c:v>
                </c:pt>
                <c:pt idx="2">
                  <c:v>3.75</c:v>
                </c:pt>
                <c:pt idx="3">
                  <c:v>1.87</c:v>
                </c:pt>
                <c:pt idx="4">
                  <c:v>1.92</c:v>
                </c:pt>
              </c:numCache>
            </c:numRef>
          </c:val>
          <c:extLst>
            <c:ext xmlns:c16="http://schemas.microsoft.com/office/drawing/2014/chart" uri="{C3380CC4-5D6E-409C-BE32-E72D297353CC}">
              <c16:uniqueId val="{00000000-AF3D-40B9-9DF6-44C17E8A47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0.32</c:v>
                </c:pt>
                <c:pt idx="2">
                  <c:v>0.81</c:v>
                </c:pt>
                <c:pt idx="3">
                  <c:v>0.4</c:v>
                </c:pt>
                <c:pt idx="4">
                  <c:v>0.36</c:v>
                </c:pt>
              </c:numCache>
            </c:numRef>
          </c:val>
          <c:smooth val="0"/>
          <c:extLst>
            <c:ext xmlns:c16="http://schemas.microsoft.com/office/drawing/2014/chart" uri="{C3380CC4-5D6E-409C-BE32-E72D297353CC}">
              <c16:uniqueId val="{00000001-AF3D-40B9-9DF6-44C17E8A47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83.49</c:v>
                </c:pt>
                <c:pt idx="1">
                  <c:v>82.32</c:v>
                </c:pt>
                <c:pt idx="2">
                  <c:v>82.44</c:v>
                </c:pt>
                <c:pt idx="3">
                  <c:v>84.68</c:v>
                </c:pt>
                <c:pt idx="4">
                  <c:v>87.79</c:v>
                </c:pt>
              </c:numCache>
            </c:numRef>
          </c:val>
          <c:extLst>
            <c:ext xmlns:c16="http://schemas.microsoft.com/office/drawing/2014/chart" uri="{C3380CC4-5D6E-409C-BE32-E72D297353CC}">
              <c16:uniqueId val="{00000000-3E29-4326-A909-55FF49BD579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38.979999999999997</c:v>
                </c:pt>
                <c:pt idx="1">
                  <c:v>39.61</c:v>
                </c:pt>
                <c:pt idx="2">
                  <c:v>41.06</c:v>
                </c:pt>
                <c:pt idx="3">
                  <c:v>49.38</c:v>
                </c:pt>
                <c:pt idx="4">
                  <c:v>50.09</c:v>
                </c:pt>
              </c:numCache>
            </c:numRef>
          </c:val>
          <c:smooth val="0"/>
          <c:extLst>
            <c:ext xmlns:c16="http://schemas.microsoft.com/office/drawing/2014/chart" uri="{C3380CC4-5D6E-409C-BE32-E72D297353CC}">
              <c16:uniqueId val="{00000001-3E29-4326-A909-55FF49BD579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80.010000000000005</c:v>
                </c:pt>
                <c:pt idx="1">
                  <c:v>80.010000000000005</c:v>
                </c:pt>
                <c:pt idx="2">
                  <c:v>80.010000000000005</c:v>
                </c:pt>
                <c:pt idx="3">
                  <c:v>80.010000000000005</c:v>
                </c:pt>
                <c:pt idx="4">
                  <c:v>79.209999999999994</c:v>
                </c:pt>
              </c:numCache>
            </c:numRef>
          </c:val>
          <c:extLst>
            <c:ext xmlns:c16="http://schemas.microsoft.com/office/drawing/2014/chart" uri="{C3380CC4-5D6E-409C-BE32-E72D297353CC}">
              <c16:uniqueId val="{00000000-12E7-4072-AEBF-9D697C14289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75.010000000000005</c:v>
                </c:pt>
                <c:pt idx="1">
                  <c:v>72.959999999999994</c:v>
                </c:pt>
                <c:pt idx="2">
                  <c:v>72.42</c:v>
                </c:pt>
                <c:pt idx="3">
                  <c:v>78.010000000000005</c:v>
                </c:pt>
                <c:pt idx="4">
                  <c:v>77.599999999999994</c:v>
                </c:pt>
              </c:numCache>
            </c:numRef>
          </c:val>
          <c:smooth val="0"/>
          <c:extLst>
            <c:ext xmlns:c16="http://schemas.microsoft.com/office/drawing/2014/chart" uri="{C3380CC4-5D6E-409C-BE32-E72D297353CC}">
              <c16:uniqueId val="{00000001-12E7-4072-AEBF-9D697C14289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103.57</c:v>
                </c:pt>
                <c:pt idx="1">
                  <c:v>104.91</c:v>
                </c:pt>
                <c:pt idx="2">
                  <c:v>108.21</c:v>
                </c:pt>
                <c:pt idx="3">
                  <c:v>101.81</c:v>
                </c:pt>
                <c:pt idx="4">
                  <c:v>103.72</c:v>
                </c:pt>
              </c:numCache>
            </c:numRef>
          </c:val>
          <c:extLst>
            <c:ext xmlns:c16="http://schemas.microsoft.com/office/drawing/2014/chart" uri="{C3380CC4-5D6E-409C-BE32-E72D297353CC}">
              <c16:uniqueId val="{00000000-AE89-4117-B27D-76A1CAC5ED7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104.85</c:v>
                </c:pt>
                <c:pt idx="1">
                  <c:v>107.64</c:v>
                </c:pt>
                <c:pt idx="2">
                  <c:v>108.22</c:v>
                </c:pt>
                <c:pt idx="3">
                  <c:v>105.34</c:v>
                </c:pt>
                <c:pt idx="4">
                  <c:v>105.77</c:v>
                </c:pt>
              </c:numCache>
            </c:numRef>
          </c:val>
          <c:smooth val="0"/>
          <c:extLst>
            <c:ext xmlns:c16="http://schemas.microsoft.com/office/drawing/2014/chart" uri="{C3380CC4-5D6E-409C-BE32-E72D297353CC}">
              <c16:uniqueId val="{00000001-AE89-4117-B27D-76A1CAC5ED7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67.239999999999995</c:v>
                </c:pt>
                <c:pt idx="1">
                  <c:v>67.13</c:v>
                </c:pt>
                <c:pt idx="2">
                  <c:v>66.52</c:v>
                </c:pt>
                <c:pt idx="3">
                  <c:v>20.18</c:v>
                </c:pt>
                <c:pt idx="4">
                  <c:v>23.09</c:v>
                </c:pt>
              </c:numCache>
            </c:numRef>
          </c:val>
          <c:extLst>
            <c:ext xmlns:c16="http://schemas.microsoft.com/office/drawing/2014/chart" uri="{C3380CC4-5D6E-409C-BE32-E72D297353CC}">
              <c16:uniqueId val="{00000000-0D68-422C-9816-C716A7C4BC2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51.89</c:v>
                </c:pt>
                <c:pt idx="1">
                  <c:v>54.09</c:v>
                </c:pt>
                <c:pt idx="2">
                  <c:v>52.73</c:v>
                </c:pt>
                <c:pt idx="3">
                  <c:v>47.5</c:v>
                </c:pt>
                <c:pt idx="4">
                  <c:v>48.41</c:v>
                </c:pt>
              </c:numCache>
            </c:numRef>
          </c:val>
          <c:smooth val="0"/>
          <c:extLst>
            <c:ext xmlns:c16="http://schemas.microsoft.com/office/drawing/2014/chart" uri="{C3380CC4-5D6E-409C-BE32-E72D297353CC}">
              <c16:uniqueId val="{00000001-0D68-422C-9816-C716A7C4BC2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4A-40CC-967C-B5FA0454F2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14.74</c:v>
                </c:pt>
                <c:pt idx="1">
                  <c:v>18.68</c:v>
                </c:pt>
                <c:pt idx="2">
                  <c:v>19.91</c:v>
                </c:pt>
                <c:pt idx="3">
                  <c:v>17.399999999999999</c:v>
                </c:pt>
                <c:pt idx="4">
                  <c:v>18.64</c:v>
                </c:pt>
              </c:numCache>
            </c:numRef>
          </c:val>
          <c:smooth val="0"/>
          <c:extLst>
            <c:ext xmlns:c16="http://schemas.microsoft.com/office/drawing/2014/chart" uri="{C3380CC4-5D6E-409C-BE32-E72D297353CC}">
              <c16:uniqueId val="{00000001-7D4A-40CC-967C-B5FA0454F2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85-404C-ADEC-5F1BF616F2F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27.52</c:v>
                </c:pt>
                <c:pt idx="1">
                  <c:v>30.84</c:v>
                </c:pt>
                <c:pt idx="2">
                  <c:v>25.29</c:v>
                </c:pt>
                <c:pt idx="3">
                  <c:v>24.04</c:v>
                </c:pt>
                <c:pt idx="4">
                  <c:v>28.03</c:v>
                </c:pt>
              </c:numCache>
            </c:numRef>
          </c:val>
          <c:smooth val="0"/>
          <c:extLst>
            <c:ext xmlns:c16="http://schemas.microsoft.com/office/drawing/2014/chart" uri="{C3380CC4-5D6E-409C-BE32-E72D297353CC}">
              <c16:uniqueId val="{00000001-8D85-404C-ADEC-5F1BF616F2F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1057.3599999999999</c:v>
                </c:pt>
                <c:pt idx="1">
                  <c:v>1446.7</c:v>
                </c:pt>
                <c:pt idx="2">
                  <c:v>2401.9899999999998</c:v>
                </c:pt>
                <c:pt idx="3">
                  <c:v>431.27</c:v>
                </c:pt>
                <c:pt idx="4">
                  <c:v>414.29</c:v>
                </c:pt>
              </c:numCache>
            </c:numRef>
          </c:val>
          <c:extLst>
            <c:ext xmlns:c16="http://schemas.microsoft.com/office/drawing/2014/chart" uri="{C3380CC4-5D6E-409C-BE32-E72D297353CC}">
              <c16:uniqueId val="{00000000-5164-424C-914A-AAFBD992B82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445.85</c:v>
                </c:pt>
                <c:pt idx="1">
                  <c:v>450.54</c:v>
                </c:pt>
                <c:pt idx="2">
                  <c:v>348.88</c:v>
                </c:pt>
                <c:pt idx="3">
                  <c:v>305.08</c:v>
                </c:pt>
                <c:pt idx="4">
                  <c:v>305.33999999999997</c:v>
                </c:pt>
              </c:numCache>
            </c:numRef>
          </c:val>
          <c:smooth val="0"/>
          <c:extLst>
            <c:ext xmlns:c16="http://schemas.microsoft.com/office/drawing/2014/chart" uri="{C3380CC4-5D6E-409C-BE32-E72D297353CC}">
              <c16:uniqueId val="{00000001-5164-424C-914A-AAFBD992B82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459.19</c:v>
                </c:pt>
                <c:pt idx="1">
                  <c:v>440.81</c:v>
                </c:pt>
                <c:pt idx="2">
                  <c:v>483.44</c:v>
                </c:pt>
                <c:pt idx="3">
                  <c:v>1535.6</c:v>
                </c:pt>
                <c:pt idx="4">
                  <c:v>1488.33</c:v>
                </c:pt>
              </c:numCache>
            </c:numRef>
          </c:val>
          <c:extLst>
            <c:ext xmlns:c16="http://schemas.microsoft.com/office/drawing/2014/chart" uri="{C3380CC4-5D6E-409C-BE32-E72D297353CC}">
              <c16:uniqueId val="{00000000-CC2D-44A1-B329-F5653D125D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516.34</c:v>
                </c:pt>
                <c:pt idx="1">
                  <c:v>496.56</c:v>
                </c:pt>
                <c:pt idx="2">
                  <c:v>540.38</c:v>
                </c:pt>
                <c:pt idx="3">
                  <c:v>585.59</c:v>
                </c:pt>
                <c:pt idx="4">
                  <c:v>561.34</c:v>
                </c:pt>
              </c:numCache>
            </c:numRef>
          </c:val>
          <c:smooth val="0"/>
          <c:extLst>
            <c:ext xmlns:c16="http://schemas.microsoft.com/office/drawing/2014/chart" uri="{C3380CC4-5D6E-409C-BE32-E72D297353CC}">
              <c16:uniqueId val="{00000001-CC2D-44A1-B329-F5653D125D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51.57</c:v>
                </c:pt>
                <c:pt idx="1">
                  <c:v>55.4</c:v>
                </c:pt>
                <c:pt idx="2">
                  <c:v>56.73</c:v>
                </c:pt>
                <c:pt idx="3">
                  <c:v>48.99</c:v>
                </c:pt>
                <c:pt idx="4">
                  <c:v>52.74</c:v>
                </c:pt>
              </c:numCache>
            </c:numRef>
          </c:val>
          <c:extLst>
            <c:ext xmlns:c16="http://schemas.microsoft.com/office/drawing/2014/chart" uri="{C3380CC4-5D6E-409C-BE32-E72D297353CC}">
              <c16:uniqueId val="{00000000-4CC5-4ED0-BE89-8BA1EAF1CEF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83.27</c:v>
                </c:pt>
                <c:pt idx="1">
                  <c:v>84.9</c:v>
                </c:pt>
                <c:pt idx="2">
                  <c:v>83.22</c:v>
                </c:pt>
                <c:pt idx="3">
                  <c:v>82.78</c:v>
                </c:pt>
                <c:pt idx="4">
                  <c:v>84.82</c:v>
                </c:pt>
              </c:numCache>
            </c:numRef>
          </c:val>
          <c:smooth val="0"/>
          <c:extLst>
            <c:ext xmlns:c16="http://schemas.microsoft.com/office/drawing/2014/chart" uri="{C3380CC4-5D6E-409C-BE32-E72D297353CC}">
              <c16:uniqueId val="{00000001-4CC5-4ED0-BE89-8BA1EAF1CEF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266.36</c:v>
                </c:pt>
                <c:pt idx="1">
                  <c:v>282.89999999999998</c:v>
                </c:pt>
                <c:pt idx="2">
                  <c:v>275.07</c:v>
                </c:pt>
                <c:pt idx="3">
                  <c:v>321.5</c:v>
                </c:pt>
                <c:pt idx="4">
                  <c:v>295.16000000000003</c:v>
                </c:pt>
              </c:numCache>
            </c:numRef>
          </c:val>
          <c:extLst>
            <c:ext xmlns:c16="http://schemas.microsoft.com/office/drawing/2014/chart" uri="{C3380CC4-5D6E-409C-BE32-E72D297353CC}">
              <c16:uniqueId val="{00000000-51B0-4009-8CEC-581052C7E5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228.81</c:v>
                </c:pt>
                <c:pt idx="1">
                  <c:v>231.9</c:v>
                </c:pt>
                <c:pt idx="2">
                  <c:v>234.17</c:v>
                </c:pt>
                <c:pt idx="3">
                  <c:v>225.09</c:v>
                </c:pt>
                <c:pt idx="4">
                  <c:v>224.82</c:v>
                </c:pt>
              </c:numCache>
            </c:numRef>
          </c:val>
          <c:smooth val="0"/>
          <c:extLst>
            <c:ext xmlns:c16="http://schemas.microsoft.com/office/drawing/2014/chart" uri="{C3380CC4-5D6E-409C-BE32-E72D297353CC}">
              <c16:uniqueId val="{00000001-51B0-4009-8CEC-581052C7E5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伊仙町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v>
      </c>
      <c r="AE8" s="44"/>
      <c r="AF8" s="44"/>
      <c r="AG8" s="44"/>
      <c r="AH8" s="44"/>
      <c r="AI8" s="44"/>
      <c r="AJ8" s="44"/>
      <c r="AK8" s="2"/>
      <c r="AL8" s="45">
        <f>データ!$R$6</f>
        <v>6483</v>
      </c>
      <c r="AM8" s="45"/>
      <c r="AN8" s="45"/>
      <c r="AO8" s="45"/>
      <c r="AP8" s="45"/>
      <c r="AQ8" s="45"/>
      <c r="AR8" s="45"/>
      <c r="AS8" s="45"/>
      <c r="AT8" s="46">
        <f>データ!$S$6</f>
        <v>62.71</v>
      </c>
      <c r="AU8" s="47"/>
      <c r="AV8" s="47"/>
      <c r="AW8" s="47"/>
      <c r="AX8" s="47"/>
      <c r="AY8" s="47"/>
      <c r="AZ8" s="47"/>
      <c r="BA8" s="47"/>
      <c r="BB8" s="48">
        <f>データ!$T$6</f>
        <v>103.38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56.88</v>
      </c>
      <c r="J10" s="47"/>
      <c r="K10" s="47"/>
      <c r="L10" s="47"/>
      <c r="M10" s="47"/>
      <c r="N10" s="47"/>
      <c r="O10" s="81"/>
      <c r="P10" s="48">
        <f>データ!$P$6</f>
        <v>100</v>
      </c>
      <c r="Q10" s="48"/>
      <c r="R10" s="48"/>
      <c r="S10" s="48"/>
      <c r="T10" s="48"/>
      <c r="U10" s="48"/>
      <c r="V10" s="48"/>
      <c r="W10" s="45">
        <f>データ!$Q$6</f>
        <v>3179</v>
      </c>
      <c r="X10" s="45"/>
      <c r="Y10" s="45"/>
      <c r="Z10" s="45"/>
      <c r="AA10" s="45"/>
      <c r="AB10" s="45"/>
      <c r="AC10" s="45"/>
      <c r="AD10" s="2"/>
      <c r="AE10" s="2"/>
      <c r="AF10" s="2"/>
      <c r="AG10" s="2"/>
      <c r="AH10" s="2"/>
      <c r="AI10" s="2"/>
      <c r="AJ10" s="2"/>
      <c r="AK10" s="2"/>
      <c r="AL10" s="45">
        <f>データ!$U$6</f>
        <v>6379</v>
      </c>
      <c r="AM10" s="45"/>
      <c r="AN10" s="45"/>
      <c r="AO10" s="45"/>
      <c r="AP10" s="45"/>
      <c r="AQ10" s="45"/>
      <c r="AR10" s="45"/>
      <c r="AS10" s="45"/>
      <c r="AT10" s="46">
        <f>データ!$V$6</f>
        <v>56.22</v>
      </c>
      <c r="AU10" s="47"/>
      <c r="AV10" s="47"/>
      <c r="AW10" s="47"/>
      <c r="AX10" s="47"/>
      <c r="AY10" s="47"/>
      <c r="AZ10" s="47"/>
      <c r="BA10" s="47"/>
      <c r="BB10" s="48">
        <f>データ!$W$6</f>
        <v>113.46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4wMyg3REntZh4h111dhW4RUyQzR81OYbS54TR1mU8eOcvR9r4gO9gmXBsVYq18wcY6q/M1TGefXlXcou2BWT+A==" saltValue="Jlex8h0h8sM3cV3vu3OEK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465321</v>
      </c>
      <c r="D6" s="20">
        <f t="shared" si="3"/>
        <v>46</v>
      </c>
      <c r="E6" s="20">
        <f t="shared" si="3"/>
        <v>1</v>
      </c>
      <c r="F6" s="20">
        <f t="shared" si="3"/>
        <v>0</v>
      </c>
      <c r="G6" s="20">
        <f t="shared" si="3"/>
        <v>1</v>
      </c>
      <c r="H6" s="20" t="str">
        <f t="shared" si="3"/>
        <v>鹿児島県　伊仙町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56.88</v>
      </c>
      <c r="P6" s="21">
        <f t="shared" si="3"/>
        <v>100</v>
      </c>
      <c r="Q6" s="21">
        <f t="shared" si="3"/>
        <v>3179</v>
      </c>
      <c r="R6" s="21">
        <f t="shared" si="3"/>
        <v>6483</v>
      </c>
      <c r="S6" s="21">
        <f t="shared" si="3"/>
        <v>62.71</v>
      </c>
      <c r="T6" s="21">
        <f t="shared" si="3"/>
        <v>103.38</v>
      </c>
      <c r="U6" s="21">
        <f t="shared" si="3"/>
        <v>6379</v>
      </c>
      <c r="V6" s="21">
        <f t="shared" si="3"/>
        <v>56.22</v>
      </c>
      <c r="W6" s="21">
        <f t="shared" si="3"/>
        <v>113.46</v>
      </c>
      <c r="X6" s="22">
        <f>IF(X7="",NA(),X7)</f>
        <v>103.57</v>
      </c>
      <c r="Y6" s="22">
        <f t="shared" ref="Y6:AG6" si="4">IF(Y7="",NA(),Y7)</f>
        <v>104.91</v>
      </c>
      <c r="Z6" s="22">
        <f t="shared" si="4"/>
        <v>108.21</v>
      </c>
      <c r="AA6" s="22">
        <f t="shared" si="4"/>
        <v>101.81</v>
      </c>
      <c r="AB6" s="22">
        <f t="shared" si="4"/>
        <v>103.72</v>
      </c>
      <c r="AC6" s="22">
        <f t="shared" si="4"/>
        <v>104.85</v>
      </c>
      <c r="AD6" s="22">
        <f t="shared" si="4"/>
        <v>107.64</v>
      </c>
      <c r="AE6" s="22">
        <f t="shared" si="4"/>
        <v>108.22</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27.52</v>
      </c>
      <c r="AO6" s="22">
        <f t="shared" si="5"/>
        <v>30.84</v>
      </c>
      <c r="AP6" s="22">
        <f t="shared" si="5"/>
        <v>25.29</v>
      </c>
      <c r="AQ6" s="22">
        <f t="shared" si="5"/>
        <v>24.04</v>
      </c>
      <c r="AR6" s="22">
        <f t="shared" si="5"/>
        <v>28.03</v>
      </c>
      <c r="AS6" s="21" t="str">
        <f>IF(AS7="","",IF(AS7="-","【-】","【"&amp;SUBSTITUTE(TEXT(AS7,"#,##0.00"),"-","△")&amp;"】"))</f>
        <v>【1.30】</v>
      </c>
      <c r="AT6" s="22">
        <f>IF(AT7="",NA(),AT7)</f>
        <v>1057.3599999999999</v>
      </c>
      <c r="AU6" s="22">
        <f t="shared" ref="AU6:BC6" si="6">IF(AU7="",NA(),AU7)</f>
        <v>1446.7</v>
      </c>
      <c r="AV6" s="22">
        <f t="shared" si="6"/>
        <v>2401.9899999999998</v>
      </c>
      <c r="AW6" s="22">
        <f t="shared" si="6"/>
        <v>431.27</v>
      </c>
      <c r="AX6" s="22">
        <f t="shared" si="6"/>
        <v>414.29</v>
      </c>
      <c r="AY6" s="22">
        <f t="shared" si="6"/>
        <v>445.85</v>
      </c>
      <c r="AZ6" s="22">
        <f t="shared" si="6"/>
        <v>450.54</v>
      </c>
      <c r="BA6" s="22">
        <f t="shared" si="6"/>
        <v>348.88</v>
      </c>
      <c r="BB6" s="22">
        <f t="shared" si="6"/>
        <v>305.08</v>
      </c>
      <c r="BC6" s="22">
        <f t="shared" si="6"/>
        <v>305.33999999999997</v>
      </c>
      <c r="BD6" s="21" t="str">
        <f>IF(BD7="","",IF(BD7="-","【-】","【"&amp;SUBSTITUTE(TEXT(BD7,"#,##0.00"),"-","△")&amp;"】"))</f>
        <v>【261.51】</v>
      </c>
      <c r="BE6" s="22">
        <f>IF(BE7="",NA(),BE7)</f>
        <v>459.19</v>
      </c>
      <c r="BF6" s="22">
        <f t="shared" ref="BF6:BN6" si="7">IF(BF7="",NA(),BF7)</f>
        <v>440.81</v>
      </c>
      <c r="BG6" s="22">
        <f t="shared" si="7"/>
        <v>483.44</v>
      </c>
      <c r="BH6" s="22">
        <f t="shared" si="7"/>
        <v>1535.6</v>
      </c>
      <c r="BI6" s="22">
        <f t="shared" si="7"/>
        <v>1488.33</v>
      </c>
      <c r="BJ6" s="22">
        <f t="shared" si="7"/>
        <v>516.34</v>
      </c>
      <c r="BK6" s="22">
        <f t="shared" si="7"/>
        <v>496.56</v>
      </c>
      <c r="BL6" s="22">
        <f t="shared" si="7"/>
        <v>540.38</v>
      </c>
      <c r="BM6" s="22">
        <f t="shared" si="7"/>
        <v>585.59</v>
      </c>
      <c r="BN6" s="22">
        <f t="shared" si="7"/>
        <v>561.34</v>
      </c>
      <c r="BO6" s="21" t="str">
        <f>IF(BO7="","",IF(BO7="-","【-】","【"&amp;SUBSTITUTE(TEXT(BO7,"#,##0.00"),"-","△")&amp;"】"))</f>
        <v>【265.16】</v>
      </c>
      <c r="BP6" s="22">
        <f>IF(BP7="",NA(),BP7)</f>
        <v>51.57</v>
      </c>
      <c r="BQ6" s="22">
        <f t="shared" ref="BQ6:BY6" si="8">IF(BQ7="",NA(),BQ7)</f>
        <v>55.4</v>
      </c>
      <c r="BR6" s="22">
        <f t="shared" si="8"/>
        <v>56.73</v>
      </c>
      <c r="BS6" s="22">
        <f t="shared" si="8"/>
        <v>48.99</v>
      </c>
      <c r="BT6" s="22">
        <f t="shared" si="8"/>
        <v>52.74</v>
      </c>
      <c r="BU6" s="22">
        <f t="shared" si="8"/>
        <v>83.27</v>
      </c>
      <c r="BV6" s="22">
        <f t="shared" si="8"/>
        <v>84.9</v>
      </c>
      <c r="BW6" s="22">
        <f t="shared" si="8"/>
        <v>83.22</v>
      </c>
      <c r="BX6" s="22">
        <f t="shared" si="8"/>
        <v>82.78</v>
      </c>
      <c r="BY6" s="22">
        <f t="shared" si="8"/>
        <v>84.82</v>
      </c>
      <c r="BZ6" s="21" t="str">
        <f>IF(BZ7="","",IF(BZ7="-","【-】","【"&amp;SUBSTITUTE(TEXT(BZ7,"#,##0.00"),"-","△")&amp;"】"))</f>
        <v>【102.35】</v>
      </c>
      <c r="CA6" s="22">
        <f>IF(CA7="",NA(),CA7)</f>
        <v>266.36</v>
      </c>
      <c r="CB6" s="22">
        <f t="shared" ref="CB6:CJ6" si="9">IF(CB7="",NA(),CB7)</f>
        <v>282.89999999999998</v>
      </c>
      <c r="CC6" s="22">
        <f t="shared" si="9"/>
        <v>275.07</v>
      </c>
      <c r="CD6" s="22">
        <f t="shared" si="9"/>
        <v>321.5</v>
      </c>
      <c r="CE6" s="22">
        <f t="shared" si="9"/>
        <v>295.16000000000003</v>
      </c>
      <c r="CF6" s="22">
        <f t="shared" si="9"/>
        <v>228.81</v>
      </c>
      <c r="CG6" s="22">
        <f t="shared" si="9"/>
        <v>231.9</v>
      </c>
      <c r="CH6" s="22">
        <f t="shared" si="9"/>
        <v>234.17</v>
      </c>
      <c r="CI6" s="22">
        <f t="shared" si="9"/>
        <v>225.09</v>
      </c>
      <c r="CJ6" s="22">
        <f t="shared" si="9"/>
        <v>224.82</v>
      </c>
      <c r="CK6" s="21" t="str">
        <f>IF(CK7="","",IF(CK7="-","【-】","【"&amp;SUBSTITUTE(TEXT(CK7,"#,##0.00"),"-","△")&amp;"】"))</f>
        <v>【167.74】</v>
      </c>
      <c r="CL6" s="22">
        <f>IF(CL7="",NA(),CL7)</f>
        <v>83.49</v>
      </c>
      <c r="CM6" s="22">
        <f t="shared" ref="CM6:CU6" si="10">IF(CM7="",NA(),CM7)</f>
        <v>82.32</v>
      </c>
      <c r="CN6" s="22">
        <f t="shared" si="10"/>
        <v>82.44</v>
      </c>
      <c r="CO6" s="22">
        <f t="shared" si="10"/>
        <v>84.68</v>
      </c>
      <c r="CP6" s="22">
        <f t="shared" si="10"/>
        <v>87.79</v>
      </c>
      <c r="CQ6" s="22">
        <f t="shared" si="10"/>
        <v>38.979999999999997</v>
      </c>
      <c r="CR6" s="22">
        <f t="shared" si="10"/>
        <v>39.61</v>
      </c>
      <c r="CS6" s="22">
        <f t="shared" si="10"/>
        <v>41.06</v>
      </c>
      <c r="CT6" s="22">
        <f t="shared" si="10"/>
        <v>49.38</v>
      </c>
      <c r="CU6" s="22">
        <f t="shared" si="10"/>
        <v>50.09</v>
      </c>
      <c r="CV6" s="21" t="str">
        <f>IF(CV7="","",IF(CV7="-","【-】","【"&amp;SUBSTITUTE(TEXT(CV7,"#,##0.00"),"-","△")&amp;"】"))</f>
        <v>【60.29】</v>
      </c>
      <c r="CW6" s="22">
        <f>IF(CW7="",NA(),CW7)</f>
        <v>80.010000000000005</v>
      </c>
      <c r="CX6" s="22">
        <f t="shared" ref="CX6:DF6" si="11">IF(CX7="",NA(),CX7)</f>
        <v>80.010000000000005</v>
      </c>
      <c r="CY6" s="22">
        <f t="shared" si="11"/>
        <v>80.010000000000005</v>
      </c>
      <c r="CZ6" s="22">
        <f t="shared" si="11"/>
        <v>80.010000000000005</v>
      </c>
      <c r="DA6" s="22">
        <f t="shared" si="11"/>
        <v>79.209999999999994</v>
      </c>
      <c r="DB6" s="22">
        <f t="shared" si="11"/>
        <v>75.010000000000005</v>
      </c>
      <c r="DC6" s="22">
        <f t="shared" si="11"/>
        <v>72.959999999999994</v>
      </c>
      <c r="DD6" s="22">
        <f t="shared" si="11"/>
        <v>72.42</v>
      </c>
      <c r="DE6" s="22">
        <f t="shared" si="11"/>
        <v>78.010000000000005</v>
      </c>
      <c r="DF6" s="22">
        <f t="shared" si="11"/>
        <v>77.599999999999994</v>
      </c>
      <c r="DG6" s="21" t="str">
        <f>IF(DG7="","",IF(DG7="-","【-】","【"&amp;SUBSTITUTE(TEXT(DG7,"#,##0.00"),"-","△")&amp;"】"))</f>
        <v>【90.12】</v>
      </c>
      <c r="DH6" s="22">
        <f>IF(DH7="",NA(),DH7)</f>
        <v>67.239999999999995</v>
      </c>
      <c r="DI6" s="22">
        <f t="shared" ref="DI6:DQ6" si="12">IF(DI7="",NA(),DI7)</f>
        <v>67.13</v>
      </c>
      <c r="DJ6" s="22">
        <f t="shared" si="12"/>
        <v>66.52</v>
      </c>
      <c r="DK6" s="22">
        <f t="shared" si="12"/>
        <v>20.18</v>
      </c>
      <c r="DL6" s="22">
        <f t="shared" si="12"/>
        <v>23.09</v>
      </c>
      <c r="DM6" s="22">
        <f t="shared" si="12"/>
        <v>51.89</v>
      </c>
      <c r="DN6" s="22">
        <f t="shared" si="12"/>
        <v>54.09</v>
      </c>
      <c r="DO6" s="22">
        <f t="shared" si="12"/>
        <v>52.73</v>
      </c>
      <c r="DP6" s="22">
        <f t="shared" si="12"/>
        <v>47.5</v>
      </c>
      <c r="DQ6" s="22">
        <f t="shared" si="12"/>
        <v>48.41</v>
      </c>
      <c r="DR6" s="21" t="str">
        <f>IF(DR7="","",IF(DR7="-","【-】","【"&amp;SUBSTITUTE(TEXT(DR7,"#,##0.00"),"-","△")&amp;"】"))</f>
        <v>【50.88】</v>
      </c>
      <c r="DS6" s="21">
        <f>IF(DS7="",NA(),DS7)</f>
        <v>0</v>
      </c>
      <c r="DT6" s="21">
        <f t="shared" ref="DT6:EB6" si="13">IF(DT7="",NA(),DT7)</f>
        <v>0</v>
      </c>
      <c r="DU6" s="21">
        <f t="shared" si="13"/>
        <v>0</v>
      </c>
      <c r="DV6" s="21">
        <f t="shared" si="13"/>
        <v>0</v>
      </c>
      <c r="DW6" s="21">
        <f t="shared" si="13"/>
        <v>0</v>
      </c>
      <c r="DX6" s="22">
        <f t="shared" si="13"/>
        <v>14.74</v>
      </c>
      <c r="DY6" s="22">
        <f t="shared" si="13"/>
        <v>18.68</v>
      </c>
      <c r="DZ6" s="22">
        <f t="shared" si="13"/>
        <v>19.91</v>
      </c>
      <c r="EA6" s="22">
        <f t="shared" si="13"/>
        <v>17.399999999999999</v>
      </c>
      <c r="EB6" s="22">
        <f t="shared" si="13"/>
        <v>18.64</v>
      </c>
      <c r="EC6" s="21" t="str">
        <f>IF(EC7="","",IF(EC7="-","【-】","【"&amp;SUBSTITUTE(TEXT(EC7,"#,##0.00"),"-","△")&amp;"】"))</f>
        <v>【22.30】</v>
      </c>
      <c r="ED6" s="22">
        <f>IF(ED7="",NA(),ED7)</f>
        <v>2.34</v>
      </c>
      <c r="EE6" s="22">
        <f t="shared" ref="EE6:EM6" si="14">IF(EE7="",NA(),EE7)</f>
        <v>3.75</v>
      </c>
      <c r="EF6" s="22">
        <f t="shared" si="14"/>
        <v>3.75</v>
      </c>
      <c r="EG6" s="22">
        <f t="shared" si="14"/>
        <v>1.87</v>
      </c>
      <c r="EH6" s="22">
        <f t="shared" si="14"/>
        <v>1.92</v>
      </c>
      <c r="EI6" s="22">
        <f t="shared" si="14"/>
        <v>0.4</v>
      </c>
      <c r="EJ6" s="22">
        <f t="shared" si="14"/>
        <v>0.32</v>
      </c>
      <c r="EK6" s="22">
        <f t="shared" si="14"/>
        <v>0.81</v>
      </c>
      <c r="EL6" s="22">
        <f t="shared" si="14"/>
        <v>0.4</v>
      </c>
      <c r="EM6" s="22">
        <f t="shared" si="14"/>
        <v>0.36</v>
      </c>
      <c r="EN6" s="21" t="str">
        <f>IF(EN7="","",IF(EN7="-","【-】","【"&amp;SUBSTITUTE(TEXT(EN7,"#,##0.00"),"-","△")&amp;"】"))</f>
        <v>【0.66】</v>
      </c>
    </row>
    <row r="7" spans="1:144" s="23" customFormat="1">
      <c r="A7" s="15"/>
      <c r="B7" s="24">
        <v>2021</v>
      </c>
      <c r="C7" s="24">
        <v>465321</v>
      </c>
      <c r="D7" s="24">
        <v>46</v>
      </c>
      <c r="E7" s="24">
        <v>1</v>
      </c>
      <c r="F7" s="24">
        <v>0</v>
      </c>
      <c r="G7" s="24">
        <v>1</v>
      </c>
      <c r="H7" s="24" t="s">
        <v>93</v>
      </c>
      <c r="I7" s="24" t="s">
        <v>94</v>
      </c>
      <c r="J7" s="24" t="s">
        <v>95</v>
      </c>
      <c r="K7" s="24" t="s">
        <v>96</v>
      </c>
      <c r="L7" s="24" t="s">
        <v>97</v>
      </c>
      <c r="M7" s="24" t="s">
        <v>98</v>
      </c>
      <c r="N7" s="25" t="s">
        <v>99</v>
      </c>
      <c r="O7" s="25">
        <v>56.88</v>
      </c>
      <c r="P7" s="25">
        <v>100</v>
      </c>
      <c r="Q7" s="25">
        <v>3179</v>
      </c>
      <c r="R7" s="25">
        <v>6483</v>
      </c>
      <c r="S7" s="25">
        <v>62.71</v>
      </c>
      <c r="T7" s="25">
        <v>103.38</v>
      </c>
      <c r="U7" s="25">
        <v>6379</v>
      </c>
      <c r="V7" s="25">
        <v>56.22</v>
      </c>
      <c r="W7" s="25">
        <v>113.46</v>
      </c>
      <c r="X7" s="25">
        <v>103.57</v>
      </c>
      <c r="Y7" s="25">
        <v>104.91</v>
      </c>
      <c r="Z7" s="25">
        <v>108.21</v>
      </c>
      <c r="AA7" s="25">
        <v>101.81</v>
      </c>
      <c r="AB7" s="25">
        <v>103.72</v>
      </c>
      <c r="AC7" s="25">
        <v>104.85</v>
      </c>
      <c r="AD7" s="25">
        <v>107.64</v>
      </c>
      <c r="AE7" s="25">
        <v>108.22</v>
      </c>
      <c r="AF7" s="25">
        <v>105.34</v>
      </c>
      <c r="AG7" s="25">
        <v>105.77</v>
      </c>
      <c r="AH7" s="25">
        <v>111.39</v>
      </c>
      <c r="AI7" s="25">
        <v>0</v>
      </c>
      <c r="AJ7" s="25">
        <v>0</v>
      </c>
      <c r="AK7" s="25">
        <v>0</v>
      </c>
      <c r="AL7" s="25">
        <v>0</v>
      </c>
      <c r="AM7" s="25">
        <v>0</v>
      </c>
      <c r="AN7" s="25">
        <v>27.52</v>
      </c>
      <c r="AO7" s="25">
        <v>30.84</v>
      </c>
      <c r="AP7" s="25">
        <v>25.29</v>
      </c>
      <c r="AQ7" s="25">
        <v>24.04</v>
      </c>
      <c r="AR7" s="25">
        <v>28.03</v>
      </c>
      <c r="AS7" s="25">
        <v>1.3</v>
      </c>
      <c r="AT7" s="25">
        <v>1057.3599999999999</v>
      </c>
      <c r="AU7" s="25">
        <v>1446.7</v>
      </c>
      <c r="AV7" s="25">
        <v>2401.9899999999998</v>
      </c>
      <c r="AW7" s="25">
        <v>431.27</v>
      </c>
      <c r="AX7" s="25">
        <v>414.29</v>
      </c>
      <c r="AY7" s="25">
        <v>445.85</v>
      </c>
      <c r="AZ7" s="25">
        <v>450.54</v>
      </c>
      <c r="BA7" s="25">
        <v>348.88</v>
      </c>
      <c r="BB7" s="25">
        <v>305.08</v>
      </c>
      <c r="BC7" s="25">
        <v>305.33999999999997</v>
      </c>
      <c r="BD7" s="25">
        <v>261.51</v>
      </c>
      <c r="BE7" s="25">
        <v>459.19</v>
      </c>
      <c r="BF7" s="25">
        <v>440.81</v>
      </c>
      <c r="BG7" s="25">
        <v>483.44</v>
      </c>
      <c r="BH7" s="25">
        <v>1535.6</v>
      </c>
      <c r="BI7" s="25">
        <v>1488.33</v>
      </c>
      <c r="BJ7" s="25">
        <v>516.34</v>
      </c>
      <c r="BK7" s="25">
        <v>496.56</v>
      </c>
      <c r="BL7" s="25">
        <v>540.38</v>
      </c>
      <c r="BM7" s="25">
        <v>585.59</v>
      </c>
      <c r="BN7" s="25">
        <v>561.34</v>
      </c>
      <c r="BO7" s="25">
        <v>265.16000000000003</v>
      </c>
      <c r="BP7" s="25">
        <v>51.57</v>
      </c>
      <c r="BQ7" s="25">
        <v>55.4</v>
      </c>
      <c r="BR7" s="25">
        <v>56.73</v>
      </c>
      <c r="BS7" s="25">
        <v>48.99</v>
      </c>
      <c r="BT7" s="25">
        <v>52.74</v>
      </c>
      <c r="BU7" s="25">
        <v>83.27</v>
      </c>
      <c r="BV7" s="25">
        <v>84.9</v>
      </c>
      <c r="BW7" s="25">
        <v>83.22</v>
      </c>
      <c r="BX7" s="25">
        <v>82.78</v>
      </c>
      <c r="BY7" s="25">
        <v>84.82</v>
      </c>
      <c r="BZ7" s="25">
        <v>102.35</v>
      </c>
      <c r="CA7" s="25">
        <v>266.36</v>
      </c>
      <c r="CB7" s="25">
        <v>282.89999999999998</v>
      </c>
      <c r="CC7" s="25">
        <v>275.07</v>
      </c>
      <c r="CD7" s="25">
        <v>321.5</v>
      </c>
      <c r="CE7" s="25">
        <v>295.16000000000003</v>
      </c>
      <c r="CF7" s="25">
        <v>228.81</v>
      </c>
      <c r="CG7" s="25">
        <v>231.9</v>
      </c>
      <c r="CH7" s="25">
        <v>234.17</v>
      </c>
      <c r="CI7" s="25">
        <v>225.09</v>
      </c>
      <c r="CJ7" s="25">
        <v>224.82</v>
      </c>
      <c r="CK7" s="25">
        <v>167.74</v>
      </c>
      <c r="CL7" s="25">
        <v>83.49</v>
      </c>
      <c r="CM7" s="25">
        <v>82.32</v>
      </c>
      <c r="CN7" s="25">
        <v>82.44</v>
      </c>
      <c r="CO7" s="25">
        <v>84.68</v>
      </c>
      <c r="CP7" s="25">
        <v>87.79</v>
      </c>
      <c r="CQ7" s="25">
        <v>38.979999999999997</v>
      </c>
      <c r="CR7" s="25">
        <v>39.61</v>
      </c>
      <c r="CS7" s="25">
        <v>41.06</v>
      </c>
      <c r="CT7" s="25">
        <v>49.38</v>
      </c>
      <c r="CU7" s="25">
        <v>50.09</v>
      </c>
      <c r="CV7" s="25">
        <v>60.29</v>
      </c>
      <c r="CW7" s="25">
        <v>80.010000000000005</v>
      </c>
      <c r="CX7" s="25">
        <v>80.010000000000005</v>
      </c>
      <c r="CY7" s="25">
        <v>80.010000000000005</v>
      </c>
      <c r="CZ7" s="25">
        <v>80.010000000000005</v>
      </c>
      <c r="DA7" s="25">
        <v>79.209999999999994</v>
      </c>
      <c r="DB7" s="25">
        <v>75.010000000000005</v>
      </c>
      <c r="DC7" s="25">
        <v>72.959999999999994</v>
      </c>
      <c r="DD7" s="25">
        <v>72.42</v>
      </c>
      <c r="DE7" s="25">
        <v>78.010000000000005</v>
      </c>
      <c r="DF7" s="25">
        <v>77.599999999999994</v>
      </c>
      <c r="DG7" s="25">
        <v>90.12</v>
      </c>
      <c r="DH7" s="25">
        <v>67.239999999999995</v>
      </c>
      <c r="DI7" s="25">
        <v>67.13</v>
      </c>
      <c r="DJ7" s="25">
        <v>66.52</v>
      </c>
      <c r="DK7" s="25">
        <v>20.18</v>
      </c>
      <c r="DL7" s="25">
        <v>23.09</v>
      </c>
      <c r="DM7" s="25">
        <v>51.89</v>
      </c>
      <c r="DN7" s="25">
        <v>54.09</v>
      </c>
      <c r="DO7" s="25">
        <v>52.73</v>
      </c>
      <c r="DP7" s="25">
        <v>47.5</v>
      </c>
      <c r="DQ7" s="25">
        <v>48.41</v>
      </c>
      <c r="DR7" s="25">
        <v>50.88</v>
      </c>
      <c r="DS7" s="25">
        <v>0</v>
      </c>
      <c r="DT7" s="25">
        <v>0</v>
      </c>
      <c r="DU7" s="25">
        <v>0</v>
      </c>
      <c r="DV7" s="25">
        <v>0</v>
      </c>
      <c r="DW7" s="25">
        <v>0</v>
      </c>
      <c r="DX7" s="25">
        <v>14.74</v>
      </c>
      <c r="DY7" s="25">
        <v>18.68</v>
      </c>
      <c r="DZ7" s="25">
        <v>19.91</v>
      </c>
      <c r="EA7" s="25">
        <v>17.399999999999999</v>
      </c>
      <c r="EB7" s="25">
        <v>18.64</v>
      </c>
      <c r="EC7" s="25">
        <v>22.3</v>
      </c>
      <c r="ED7" s="25">
        <v>2.34</v>
      </c>
      <c r="EE7" s="25">
        <v>3.75</v>
      </c>
      <c r="EF7" s="25">
        <v>3.75</v>
      </c>
      <c r="EG7" s="25">
        <v>1.87</v>
      </c>
      <c r="EH7" s="25">
        <v>1.92</v>
      </c>
      <c r="EI7" s="25">
        <v>0.4</v>
      </c>
      <c r="EJ7" s="25">
        <v>0.32</v>
      </c>
      <c r="EK7" s="25">
        <v>0.81</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47119</v>
      </c>
      <c r="C10" s="29">
        <f>DATEVALUE($B7+12-C11&amp;"/1/"&amp;C12)</f>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2022-12-01T01:07:18Z</dcterms:created>
  <dcterms:modified xsi:type="dcterms:W3CDTF">2023-02-21T01:01:04Z</dcterms:modified>
  <cp:category/>
</cp:coreProperties>
</file>