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g33am4Q1uoipLqgTuc3s29PSxltNUUnjnM61nPk9sp0qu5S9nTCUKFI11u9mgOi2XUmk4IqolVGW171nOKCM1Q==" workbookSaltValue="W3Sa+3iNGqtzwT5d50QD0g=="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<sst xmlns="http://schemas.openxmlformats.org/spreadsheetml/2006/main" xmlns:r="http://schemas.openxmlformats.org/officeDocument/2006/relationships" count="116" uniqueCount="116">
  <si>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</si>
  <si>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</si>
  <si>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</si>
  <si>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</si>
  <si>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</si>
  <si>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</si>
  <si>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</si>
  <si>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</si>
  <si>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</si>
  <si>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</si>
  <si>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</si>
  <si>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</si>
  <si>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</si>
  <si>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</si>
  <si>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</si>
  <si>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</si>
  <si>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</si>
  <si>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</si>
  <si>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</si>
  <si>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</si>
  <si>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</si>
  <si>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</si>
  <si>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</si>
  <si>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</si>
  <si>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</si>
  <si>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</si>
  <si>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</si>
  <si>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</si>
  <si>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</si>
  <si>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</si>
  <si>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</si>
  <si>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</si>
  <si>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</si>
  <si>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</si>
  <si>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</si>
  <si>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</si>
  <si>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</si>
  <si>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</si>
  <si>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</si>
  <si>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</si>
  <si>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</si>
  <si>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</si>
  <si>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</si>
  <si>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</si>
  <si>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</si>
  <si>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</si>
  <si>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</si>
  <si>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</si>
  <si>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</si>
  <si>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</si>
  <si>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</si>
  <si>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</si>
  <si>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</si>
  <si>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</si>
  <si>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</si>
  <si>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</si>
  <si>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</si>
  <si>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</si>
  <si>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</si>
  <si>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</si>
  <si>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</si>
  <si>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</si>
  <si>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</si>
  <si>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</si>
  <si>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</si>
  <si>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</si>
  <si>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</si>
  <si>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</si>
  <si>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</si>
  <si>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</si>
  <si>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</si>
  <si>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</si>
  <si>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</si>
  <si>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</si>
  <si>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</si>
  <si>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</si>
  <si>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</si>
  <si>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</si>
  <si>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</si>
  <si>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</si>
  <si>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</si>
  <si>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</si>
  <si>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</si>
  <si>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</si>
  <si>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</si>
  <si>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</si>
  <si>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</si>
  <si>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</si>
  <si>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</si>
  <si>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</si>
  <si>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</si>
  <si>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</si>
  <si>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</si>
  <si>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</si>
  <si>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</si>
  <si>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</si>
  <si>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鹿児島県　瀬戸内町</t>
  </si>
  <si>
    <t>法非適用</t>
  </si>
  <si>
    <t>下水道事業</t>
  </si>
  <si>
    <t>農業集落排水</t>
  </si>
  <si>
    <t>F2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</si>
  <si>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</si>
  <si>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</si>
  <si>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</si>
  <si>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</si>
  <si>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</si>
  <si>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</si>
  <si>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</si>
  <si>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</si>
  <si>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</si>
  <si>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</si>
  <si>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</si>
  <si>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</si>
  <si>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①　収益的支出に充てた地方債（公営企業会計適用債）分がそのまま赤字となっており、この状態は令和5年度決算時まで続くと考えられる。なお、地方債元利償還金相当の財源を一般会計からの繰入金に依存している状況である。
⑤　①と同様、公営企業会計適用に係る費用分が汚水処理費の増に繋がっており、これを除けば92.13％の経費回収率となるが、全てを使用料で賄うまでには至っていない。収納率はほぼ100％であることから、今後は更なる費用削減に加え、使用料の見直しについても検討する必要がある。
⑦⑧　新たな家屋に対しては水洗化を進めているところであり、施設使用率も上昇している。水洗化率が前年度と比べ減少しているのは、データの抽出方法を見直したことが原因と考えられる。</t>
    <rPh sb="2" eb="5">
      <t>シュウエキテキ</t>
    </rPh>
    <rPh sb="5" eb="7">
      <t>シシュツ</t>
    </rPh>
    <rPh sb="8" eb="9">
      <t>ア</t>
    </rPh>
    <rPh sb="11" eb="13">
      <t>チホウ</t>
    </rPh>
    <rPh sb="13" eb="14">
      <t>サイ</t>
    </rPh>
    <rPh sb="15" eb="17">
      <t>コウエイ</t>
    </rPh>
    <rPh sb="17" eb="19">
      <t>キギョウ</t>
    </rPh>
    <rPh sb="19" eb="21">
      <t>カイケイ</t>
    </rPh>
    <rPh sb="21" eb="23">
      <t>テキヨウ</t>
    </rPh>
    <rPh sb="23" eb="24">
      <t>サイ</t>
    </rPh>
    <rPh sb="25" eb="26">
      <t>ブン</t>
    </rPh>
    <rPh sb="31" eb="33">
      <t>アカジ</t>
    </rPh>
    <rPh sb="42" eb="44">
      <t>ジョウタイ</t>
    </rPh>
    <rPh sb="45" eb="47">
      <t>レイワ</t>
    </rPh>
    <rPh sb="48" eb="50">
      <t>ネンド</t>
    </rPh>
    <rPh sb="50" eb="52">
      <t>ケッサン</t>
    </rPh>
    <rPh sb="52" eb="53">
      <t>ジ</t>
    </rPh>
    <rPh sb="55" eb="56">
      <t>ツヅ</t>
    </rPh>
    <rPh sb="58" eb="59">
      <t>カンガ</t>
    </rPh>
    <rPh sb="67" eb="70">
      <t>チホウサイ</t>
    </rPh>
    <rPh sb="70" eb="72">
      <t>ガンリ</t>
    </rPh>
    <rPh sb="72" eb="75">
      <t>ショウカンキン</t>
    </rPh>
    <rPh sb="75" eb="77">
      <t>ソウトウ</t>
    </rPh>
    <rPh sb="78" eb="80">
      <t>ザイゲン</t>
    </rPh>
    <rPh sb="81" eb="83">
      <t>イッパン</t>
    </rPh>
    <rPh sb="83" eb="85">
      <t>カイケイ</t>
    </rPh>
    <rPh sb="88" eb="90">
      <t>クリイレ</t>
    </rPh>
    <rPh sb="90" eb="91">
      <t>キン</t>
    </rPh>
    <rPh sb="92" eb="94">
      <t>イゾン</t>
    </rPh>
    <rPh sb="98" eb="100">
      <t>ジョウキョウ</t>
    </rPh>
    <rPh sb="109" eb="110">
      <t>オナ</t>
    </rPh>
    <rPh sb="110" eb="111">
      <t>ヨウ</t>
    </rPh>
    <rPh sb="112" eb="114">
      <t>コウエイ</t>
    </rPh>
    <rPh sb="114" eb="116">
      <t>キギョウ</t>
    </rPh>
    <rPh sb="116" eb="118">
      <t>カイケイ</t>
    </rPh>
    <rPh sb="118" eb="120">
      <t>テキヨウ</t>
    </rPh>
    <rPh sb="121" eb="122">
      <t>カカ</t>
    </rPh>
    <rPh sb="123" eb="125">
      <t>ヒヨウ</t>
    </rPh>
    <rPh sb="125" eb="126">
      <t>ブン</t>
    </rPh>
    <rPh sb="127" eb="129">
      <t>オスイ</t>
    </rPh>
    <rPh sb="129" eb="131">
      <t>ショリ</t>
    </rPh>
    <rPh sb="131" eb="132">
      <t>ヒ</t>
    </rPh>
    <rPh sb="133" eb="134">
      <t>ゾウ</t>
    </rPh>
    <rPh sb="135" eb="136">
      <t>ツナ</t>
    </rPh>
    <rPh sb="145" eb="146">
      <t>ノゾ</t>
    </rPh>
    <rPh sb="155" eb="157">
      <t>ケイヒ</t>
    </rPh>
    <rPh sb="157" eb="159">
      <t>カイシュウ</t>
    </rPh>
    <rPh sb="159" eb="160">
      <t>リツ</t>
    </rPh>
    <rPh sb="165" eb="166">
      <t>スベ</t>
    </rPh>
    <rPh sb="168" eb="171">
      <t>シヨウリョウ</t>
    </rPh>
    <rPh sb="172" eb="173">
      <t>マカナ</t>
    </rPh>
    <rPh sb="178" eb="179">
      <t>イタ</t>
    </rPh>
    <rPh sb="185" eb="187">
      <t>シュウノウ</t>
    </rPh>
    <rPh sb="187" eb="188">
      <t>リツ</t>
    </rPh>
    <rPh sb="206" eb="207">
      <t>サラ</t>
    </rPh>
    <rPh sb="209" eb="211">
      <t>ヒヨウ</t>
    </rPh>
    <rPh sb="211" eb="213">
      <t>サクゲン</t>
    </rPh>
    <rPh sb="214" eb="215">
      <t>クワ</t>
    </rPh>
    <rPh sb="221" eb="223">
      <t>ミナオ</t>
    </rPh>
    <rPh sb="229" eb="231">
      <t>ケントウ</t>
    </rPh>
    <rPh sb="233" eb="235">
      <t>ヒツヨウ</t>
    </rPh>
    <rPh sb="243" eb="244">
      <t>アラ</t>
    </rPh>
    <rPh sb="246" eb="248">
      <t>カオク</t>
    </rPh>
    <rPh sb="249" eb="250">
      <t>タイ</t>
    </rPh>
    <rPh sb="253" eb="256">
      <t>スイセンカ</t>
    </rPh>
    <rPh sb="257" eb="258">
      <t>スス</t>
    </rPh>
    <rPh sb="269" eb="271">
      <t>シセツ</t>
    </rPh>
    <rPh sb="271" eb="273">
      <t>シヨウ</t>
    </rPh>
    <rPh sb="273" eb="274">
      <t>リツ</t>
    </rPh>
    <rPh sb="275" eb="277">
      <t>ジョウショウ</t>
    </rPh>
    <rPh sb="282" eb="285">
      <t>スイセンカ</t>
    </rPh>
    <rPh sb="285" eb="286">
      <t>リツ</t>
    </rPh>
    <rPh sb="287" eb="290">
      <t>ゼンネンド</t>
    </rPh>
    <rPh sb="291" eb="292">
      <t>クラ</t>
    </rPh>
    <rPh sb="293" eb="295">
      <t>ゲンショウ</t>
    </rPh>
    <rPh sb="306" eb="308">
      <t>チュウシュツ</t>
    </rPh>
    <rPh sb="308" eb="310">
      <t>ホウホウ</t>
    </rPh>
    <rPh sb="311" eb="313">
      <t>ミナオ</t>
    </rPh>
    <rPh sb="318" eb="320">
      <t>ゲンイン</t>
    </rPh>
    <rPh sb="321" eb="322">
      <t>カンガ</t>
    </rPh>
    <phoneticPr fontId="1"/>
  </si>
  <si>
    <t xml:space="preserve">現在、管渠の改築等は行っておらず、処理施設（機械設備）の更新を令和5年度（予定）にかけて進めているところである。
</t>
    <rPh sb="0" eb="2">
      <t>ゲンザイ</t>
    </rPh>
    <rPh sb="3" eb="5">
      <t>カンキョ</t>
    </rPh>
    <rPh sb="6" eb="8">
      <t>カイチク</t>
    </rPh>
    <rPh sb="8" eb="9">
      <t>トウ</t>
    </rPh>
    <rPh sb="10" eb="11">
      <t>オコナ</t>
    </rPh>
    <rPh sb="17" eb="19">
      <t>ショリ</t>
    </rPh>
    <rPh sb="19" eb="21">
      <t>シセツ</t>
    </rPh>
    <rPh sb="22" eb="24">
      <t>キカイ</t>
    </rPh>
    <rPh sb="24" eb="26">
      <t>セツビ</t>
    </rPh>
    <rPh sb="28" eb="30">
      <t>コウシン</t>
    </rPh>
    <rPh sb="31" eb="33">
      <t>レイワ</t>
    </rPh>
    <rPh sb="34" eb="36">
      <t>ネンド</t>
    </rPh>
    <rPh sb="37" eb="39">
      <t>ヨテイ</t>
    </rPh>
    <rPh sb="44" eb="45">
      <t>スス</t>
    </rPh>
    <phoneticPr fontId="1"/>
  </si>
  <si>
    <t>令和元年度の自衛隊宿舎開設により、経営状況は改善傾向にあるが、人口増加に伴う処理水量の増大等、施設の老朽化は当初の想定を上回るペースで進んでいる。今現在、その更新投資を使用料収入では賄えていないため、将来の事業継続に向けては使用料の見直しを検討する等、抜本的な対策を講じながら経営改善を図っていく必要がある。</t>
    <rPh sb="0" eb="2">
      <t>レイワ</t>
    </rPh>
    <rPh sb="2" eb="4">
      <t>ガンネン</t>
    </rPh>
    <rPh sb="4" eb="5">
      <t>ド</t>
    </rPh>
    <rPh sb="6" eb="9">
      <t>ジエイタイ</t>
    </rPh>
    <rPh sb="9" eb="11">
      <t>シュクシャ</t>
    </rPh>
    <rPh sb="11" eb="13">
      <t>カイセツ</t>
    </rPh>
    <rPh sb="17" eb="19">
      <t>ケイエイ</t>
    </rPh>
    <rPh sb="19" eb="21">
      <t>ジョウキョウ</t>
    </rPh>
    <rPh sb="22" eb="24">
      <t>カイゼン</t>
    </rPh>
    <rPh sb="24" eb="26">
      <t>ケイコウ</t>
    </rPh>
    <rPh sb="31" eb="33">
      <t>ジンコウ</t>
    </rPh>
    <rPh sb="33" eb="35">
      <t>ゾウカ</t>
    </rPh>
    <rPh sb="36" eb="37">
      <t>トモナ</t>
    </rPh>
    <rPh sb="38" eb="40">
      <t>ショリ</t>
    </rPh>
    <rPh sb="40" eb="42">
      <t>スイリョウ</t>
    </rPh>
    <rPh sb="43" eb="45">
      <t>ゾウダイ</t>
    </rPh>
    <rPh sb="45" eb="46">
      <t>トウ</t>
    </rPh>
    <rPh sb="47" eb="49">
      <t>シセツ</t>
    </rPh>
    <rPh sb="50" eb="53">
      <t>ロウキュウカ</t>
    </rPh>
    <rPh sb="54" eb="56">
      <t>トウショ</t>
    </rPh>
    <rPh sb="57" eb="59">
      <t>ソウテイ</t>
    </rPh>
    <rPh sb="60" eb="62">
      <t>ウワマワ</t>
    </rPh>
    <rPh sb="67" eb="68">
      <t>スス</t>
    </rPh>
    <rPh sb="73" eb="74">
      <t>イマ</t>
    </rPh>
    <rPh sb="74" eb="76">
      <t>ゲンザイ</t>
    </rPh>
    <rPh sb="79" eb="81">
      <t>コウシン</t>
    </rPh>
    <rPh sb="81" eb="83">
      <t>トウシ</t>
    </rPh>
    <rPh sb="84" eb="87">
      <t>シヨウリョウ</t>
    </rPh>
    <rPh sb="87" eb="89">
      <t>シュウニュウ</t>
    </rPh>
    <rPh sb="91" eb="92">
      <t>マカナ</t>
    </rPh>
    <rPh sb="100" eb="102">
      <t>ショウライ</t>
    </rPh>
    <rPh sb="103" eb="105">
      <t>ジギョウ</t>
    </rPh>
    <rPh sb="105" eb="107">
      <t>ケイゾク</t>
    </rPh>
    <rPh sb="108" eb="109">
      <t>ム</t>
    </rPh>
    <rPh sb="112" eb="115">
      <t>シヨウリョウ</t>
    </rPh>
    <rPh sb="116" eb="118">
      <t>ミナオ</t>
    </rPh>
    <rPh sb="120" eb="122">
      <t>ケントウ</t>
    </rPh>
    <rPh sb="124" eb="125">
      <t>トウ</t>
    </rPh>
    <rPh sb="126" eb="129">
      <t>バッポンテキ</t>
    </rPh>
    <rPh sb="130" eb="132">
      <t>タイサク</t>
    </rPh>
    <rPh sb="133" eb="134">
      <t>コウ</t>
    </rPh>
    <rPh sb="138" eb="140">
      <t>ケイエイ</t>
    </rPh>
    <rPh sb="140" eb="142">
      <t>カイゼン</t>
    </rPh>
    <rPh sb="143" eb="144">
      <t>ハカ</t>
    </rPh>
    <rPh sb="148" eb="150">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</si>
</sst>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76" formatCode="#,##0.00;&quot;△&quot;#,##0.00"/>
    <numFmt numFmtId="181" formatCode="#,##0.00;&quot;△&quot;#,##0.00;&quot;-&quot;"/>
    <numFmt numFmtId="177" formatCode="#,##0;&quot;△&quot;#,##0"/>
    <numFmt numFmtId="180" formatCode="0.00_);[Red]\(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データ!$EE$6:$EI$6</c:f>
              <c:numCache>
                <c:formatCode>#,##0.00;"△"#,##0.00</c:formatCode>
                <c:ptCount val="5"/>
                <c:pt idx="0">
                  <c:v>0</c:v>
                </c:pt>
                <c:pt idx="1" formatCode="#,##0.00;&quot;△&quot;#,##0.00;&quot;-&quot;">
                  <c:v>2.8</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1.e-002</c:v>
                </c:pt>
                <c:pt idx="1">
                  <c:v>1.e-002</c:v>
                </c:pt>
                <c:pt idx="2">
                  <c:v>2.e-002</c:v>
                </c:pt>
                <c:pt idx="3">
                  <c:v>0.25</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データ!$CM$6:$CQ$6</c:f>
              <c:numCache>
                <c:formatCode>#,##0.00;"△"#,##0.00;"-"</c:formatCode>
                <c:ptCount val="5"/>
                <c:pt idx="0">
                  <c:v>39.58</c:v>
                </c:pt>
                <c:pt idx="1">
                  <c:v>42.86</c:v>
                </c:pt>
                <c:pt idx="2">
                  <c:v>54.33</c:v>
                </c:pt>
                <c:pt idx="3">
                  <c:v>57.38</c:v>
                </c:pt>
                <c:pt idx="4">
                  <c:v>61.59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51.75</c:v>
                </c:pt>
                <c:pt idx="1">
                  <c:v>50.68</c:v>
                </c:pt>
                <c:pt idx="2">
                  <c:v>50.14</c:v>
                </c:pt>
                <c:pt idx="3">
                  <c:v>54.83</c:v>
                </c:pt>
                <c:pt idx="4">
                  <c:v>66.53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データ!$CX$6:$DB$6</c:f>
              <c:numCache>
                <c:formatCode>#,##0.00;"△"#,##0.00;"-"</c:formatCode>
                <c:ptCount val="5"/>
                <c:pt idx="0">
                  <c:v>64.760000000000005</c:v>
                </c:pt>
                <c:pt idx="1">
                  <c:v>49.8</c:v>
                </c:pt>
                <c:pt idx="2">
                  <c:v>58.79</c:v>
                </c:pt>
                <c:pt idx="3">
                  <c:v>64.650000000000006</c:v>
                </c:pt>
                <c:pt idx="4">
                  <c:v>60.66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84.84</c:v>
                </c:pt>
                <c:pt idx="1">
                  <c:v>84.86</c:v>
                </c:pt>
                <c:pt idx="2">
                  <c:v>84.98</c:v>
                </c:pt>
                <c:pt idx="3">
                  <c:v>84.7</c:v>
                </c:pt>
                <c:pt idx="4">
                  <c:v>84.67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データ!$Y$6:$AC$6</c:f>
              <c:numCache>
                <c:formatCode>#,##0.00;"△"#,##0.00;"-"</c:formatCode>
                <c:ptCount val="5"/>
                <c:pt idx="0">
                  <c:v>159.47</c:v>
                </c:pt>
                <c:pt idx="1">
                  <c:v>100</c:v>
                </c:pt>
                <c:pt idx="2">
                  <c:v>100</c:v>
                </c:pt>
                <c:pt idx="3">
                  <c:v>168.35</c:v>
                </c:pt>
                <c:pt idx="4">
                  <c:v>82.08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855.8</c:v>
                </c:pt>
                <c:pt idx="1">
                  <c:v>789.46</c:v>
                </c:pt>
                <c:pt idx="2">
                  <c:v>826.83</c:v>
                </c:pt>
                <c:pt idx="3">
                  <c:v>867.83</c:v>
                </c:pt>
                <c:pt idx="4">
                  <c:v>791.76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データ!$BQ$6:$BU$6</c:f>
              <c:numCache>
                <c:formatCode>#,##0.00;"△"#,##0.00;"-"</c:formatCode>
                <c:ptCount val="5"/>
                <c:pt idx="0">
                  <c:v>54.24</c:v>
                </c:pt>
                <c:pt idx="1">
                  <c:v>41.09</c:v>
                </c:pt>
                <c:pt idx="2">
                  <c:v>94.59</c:v>
                </c:pt>
                <c:pt idx="3">
                  <c:v>64.14</c:v>
                </c:pt>
                <c:pt idx="4">
                  <c:v>71.099999999999994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59.8</c:v>
                </c:pt>
                <c:pt idx="1">
                  <c:v>57.77</c:v>
                </c:pt>
                <c:pt idx="2">
                  <c:v>57.31</c:v>
                </c:pt>
                <c:pt idx="3">
                  <c:v>57.08</c:v>
                </c:pt>
                <c:pt idx="4">
                  <c:v>56.26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データ!$CB$6:$CF$6</c:f>
              <c:numCache>
                <c:formatCode>#,##0.00;"△"#,##0.00;"-"</c:formatCode>
                <c:ptCount val="5"/>
                <c:pt idx="0">
                  <c:v>217.68</c:v>
                </c:pt>
                <c:pt idx="1">
                  <c:v>298.55</c:v>
                </c:pt>
                <c:pt idx="2">
                  <c:v>125.35</c:v>
                </c:pt>
                <c:pt idx="3">
                  <c:v>183.51</c:v>
                </c:pt>
                <c:pt idx="4">
                  <c:v>161.09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263.76</c:v>
                </c:pt>
                <c:pt idx="1">
                  <c:v>274.35000000000002</c:v>
                </c:pt>
                <c:pt idx="2">
                  <c:v>273.52</c:v>
                </c:pt>
                <c:pt idx="3">
                  <c:v>274.99</c:v>
                </c:pt>
                <c:pt idx="4">
                  <c:v>282.08999999999997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【786.37】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【86.91】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【61.14】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【256.97】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【60.65】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鹿児島県　瀬戸内町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14</v>
      </c>
      <c r="J7" s="5"/>
      <c r="K7" s="5"/>
      <c r="L7" s="5"/>
      <c r="M7" s="5"/>
      <c r="N7" s="5"/>
      <c r="O7" s="5"/>
      <c r="P7" s="5" t="s">
        <v>7</v>
      </c>
      <c r="Q7" s="5"/>
      <c r="R7" s="5"/>
      <c r="S7" s="5"/>
      <c r="T7" s="5"/>
      <c r="U7" s="5"/>
      <c r="V7" s="5"/>
      <c r="W7" s="5" t="s">
        <v>16</v>
      </c>
      <c r="X7" s="5"/>
      <c r="Y7" s="5"/>
      <c r="Z7" s="5"/>
      <c r="AA7" s="5"/>
      <c r="AB7" s="5"/>
      <c r="AC7" s="5"/>
      <c r="AD7" s="5" t="s">
        <v>6</v>
      </c>
      <c r="AE7" s="5"/>
      <c r="AF7" s="5"/>
      <c r="AG7" s="5"/>
      <c r="AH7" s="5"/>
      <c r="AI7" s="5"/>
      <c r="AJ7" s="5"/>
      <c r="AK7" s="3"/>
      <c r="AL7" s="5" t="s">
        <v>17</v>
      </c>
      <c r="AM7" s="5"/>
      <c r="AN7" s="5"/>
      <c r="AO7" s="5"/>
      <c r="AP7" s="5"/>
      <c r="AQ7" s="5"/>
      <c r="AR7" s="5"/>
      <c r="AS7" s="5"/>
      <c r="AT7" s="5" t="s">
        <v>12</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8612</v>
      </c>
      <c r="AM8" s="21"/>
      <c r="AN8" s="21"/>
      <c r="AO8" s="21"/>
      <c r="AP8" s="21"/>
      <c r="AQ8" s="21"/>
      <c r="AR8" s="21"/>
      <c r="AS8" s="21"/>
      <c r="AT8" s="7">
        <f>データ!T6</f>
        <v>239.65</v>
      </c>
      <c r="AU8" s="7"/>
      <c r="AV8" s="7"/>
      <c r="AW8" s="7"/>
      <c r="AX8" s="7"/>
      <c r="AY8" s="7"/>
      <c r="AZ8" s="7"/>
      <c r="BA8" s="7"/>
      <c r="BB8" s="7">
        <f>データ!U6</f>
        <v>35.94</v>
      </c>
      <c r="BC8" s="7"/>
      <c r="BD8" s="7"/>
      <c r="BE8" s="7"/>
      <c r="BF8" s="7"/>
      <c r="BG8" s="7"/>
      <c r="BH8" s="7"/>
      <c r="BI8" s="7"/>
      <c r="BJ8" s="3"/>
      <c r="BK8" s="3"/>
      <c r="BL8" s="27" t="s">
        <v>13</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22</v>
      </c>
      <c r="AE9" s="5"/>
      <c r="AF9" s="5"/>
      <c r="AG9" s="5"/>
      <c r="AH9" s="5"/>
      <c r="AI9" s="5"/>
      <c r="AJ9" s="5"/>
      <c r="AK9" s="3"/>
      <c r="AL9" s="5" t="s">
        <v>31</v>
      </c>
      <c r="AM9" s="5"/>
      <c r="AN9" s="5"/>
      <c r="AO9" s="5"/>
      <c r="AP9" s="5"/>
      <c r="AQ9" s="5"/>
      <c r="AR9" s="5"/>
      <c r="AS9" s="5"/>
      <c r="AT9" s="5" t="s">
        <v>32</v>
      </c>
      <c r="AU9" s="5"/>
      <c r="AV9" s="5"/>
      <c r="AW9" s="5"/>
      <c r="AX9" s="5"/>
      <c r="AY9" s="5"/>
      <c r="AZ9" s="5"/>
      <c r="BA9" s="5"/>
      <c r="BB9" s="5" t="s">
        <v>35</v>
      </c>
      <c r="BC9" s="5"/>
      <c r="BD9" s="5"/>
      <c r="BE9" s="5"/>
      <c r="BF9" s="5"/>
      <c r="BG9" s="5"/>
      <c r="BH9" s="5"/>
      <c r="BI9" s="5"/>
      <c r="BJ9" s="3"/>
      <c r="BK9" s="3"/>
      <c r="BL9" s="28" t="s">
        <v>36</v>
      </c>
      <c r="BM9" s="38"/>
      <c r="BN9" s="45" t="s">
        <v>38</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8.5500000000000007</v>
      </c>
      <c r="Q10" s="7"/>
      <c r="R10" s="7"/>
      <c r="S10" s="7"/>
      <c r="T10" s="7"/>
      <c r="U10" s="7"/>
      <c r="V10" s="7"/>
      <c r="W10" s="7">
        <f>データ!Q6</f>
        <v>100</v>
      </c>
      <c r="X10" s="7"/>
      <c r="Y10" s="7"/>
      <c r="Z10" s="7"/>
      <c r="AA10" s="7"/>
      <c r="AB10" s="7"/>
      <c r="AC10" s="7"/>
      <c r="AD10" s="21">
        <f>データ!R6</f>
        <v>2860</v>
      </c>
      <c r="AE10" s="21"/>
      <c r="AF10" s="21"/>
      <c r="AG10" s="21"/>
      <c r="AH10" s="21"/>
      <c r="AI10" s="21"/>
      <c r="AJ10" s="21"/>
      <c r="AK10" s="2"/>
      <c r="AL10" s="21">
        <f>データ!V6</f>
        <v>727</v>
      </c>
      <c r="AM10" s="21"/>
      <c r="AN10" s="21"/>
      <c r="AO10" s="21"/>
      <c r="AP10" s="21"/>
      <c r="AQ10" s="21"/>
      <c r="AR10" s="21"/>
      <c r="AS10" s="21"/>
      <c r="AT10" s="7">
        <f>データ!W6</f>
        <v>0.49</v>
      </c>
      <c r="AU10" s="7"/>
      <c r="AV10" s="7"/>
      <c r="AW10" s="7"/>
      <c r="AX10" s="7"/>
      <c r="AY10" s="7"/>
      <c r="AZ10" s="7"/>
      <c r="BA10" s="7"/>
      <c r="BB10" s="7">
        <f>データ!X6</f>
        <v>1483.67</v>
      </c>
      <c r="BC10" s="7"/>
      <c r="BD10" s="7"/>
      <c r="BE10" s="7"/>
      <c r="BF10" s="7"/>
      <c r="BG10" s="7"/>
      <c r="BH10" s="7"/>
      <c r="BI10" s="7"/>
      <c r="BJ10" s="2"/>
      <c r="BK10" s="2"/>
      <c r="BL10" s="29" t="s">
        <v>39</v>
      </c>
      <c r="BM10" s="39"/>
      <c r="BN10" s="46" t="s">
        <v>5</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114</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115</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46</v>
      </c>
      <c r="C85" s="12"/>
      <c r="D85" s="12"/>
      <c r="E85" s="12" t="s">
        <v>48</v>
      </c>
      <c r="F85" s="12" t="s">
        <v>49</v>
      </c>
      <c r="G85" s="12" t="s">
        <v>50</v>
      </c>
      <c r="H85" s="12" t="s">
        <v>43</v>
      </c>
      <c r="I85" s="12" t="s">
        <v>9</v>
      </c>
      <c r="J85" s="12" t="s">
        <v>51</v>
      </c>
      <c r="K85" s="12" t="s">
        <v>52</v>
      </c>
      <c r="L85" s="12" t="s">
        <v>34</v>
      </c>
      <c r="M85" s="12" t="s">
        <v>37</v>
      </c>
      <c r="N85" s="12" t="s">
        <v>53</v>
      </c>
      <c r="O85" s="12" t="s">
        <v>55</v>
      </c>
    </row>
    <row r="86" spans="1:78" hidden="1">
      <c r="B86" s="12"/>
      <c r="C86" s="12"/>
      <c r="D86" s="12"/>
      <c r="E86" s="12" t="str">
        <f>データ!AI6</f>
        <v/>
      </c>
      <c r="F86" s="12" t="s">
        <v>40</v>
      </c>
      <c r="G86" s="12" t="s">
        <v>40</v>
      </c>
      <c r="H86" s="12" t="str">
        <f>データ!BP6</f>
        <v>【786.37】</v>
      </c>
      <c r="I86" s="12" t="str">
        <f>データ!CA6</f>
        <v>【60.65】</v>
      </c>
      <c r="J86" s="12" t="str">
        <f>データ!CL6</f>
        <v>【256.97】</v>
      </c>
      <c r="K86" s="12" t="str">
        <f>データ!CW6</f>
        <v>【61.14】</v>
      </c>
      <c r="L86" s="12" t="str">
        <f>データ!DH6</f>
        <v>【86.91】</v>
      </c>
      <c r="M86" s="12" t="s">
        <v>40</v>
      </c>
      <c r="N86" s="12" t="s">
        <v>40</v>
      </c>
      <c r="O86" s="12" t="str">
        <f>データ!EO6</f>
        <v>【0.03】</v>
      </c>
    </row>
  </sheetData>
  <sheetProtection algorithmName="SHA-512" hashValue="TYMHruUiMaoDSSpZ6RncM9pZkDeqpgXSMkbCdl6Ocy46LwVG0UeckL5EaQSOPwA2nNba5PsjCru3bJl+UoegIA==" saltValue="VZ+5qajZlLFsiQjRfMK19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56</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5">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5">
      <c r="A3" s="56" t="s">
        <v>20</v>
      </c>
      <c r="B3" s="58" t="s">
        <v>33</v>
      </c>
      <c r="C3" s="58" t="s">
        <v>60</v>
      </c>
      <c r="D3" s="58" t="s">
        <v>61</v>
      </c>
      <c r="E3" s="58" t="s">
        <v>4</v>
      </c>
      <c r="F3" s="58" t="s">
        <v>3</v>
      </c>
      <c r="G3" s="58" t="s">
        <v>27</v>
      </c>
      <c r="H3" s="65" t="s">
        <v>57</v>
      </c>
      <c r="I3" s="68"/>
      <c r="J3" s="68"/>
      <c r="K3" s="68"/>
      <c r="L3" s="68"/>
      <c r="M3" s="68"/>
      <c r="N3" s="68"/>
      <c r="O3" s="68"/>
      <c r="P3" s="68"/>
      <c r="Q3" s="68"/>
      <c r="R3" s="68"/>
      <c r="S3" s="68"/>
      <c r="T3" s="68"/>
      <c r="U3" s="68"/>
      <c r="V3" s="68"/>
      <c r="W3" s="68"/>
      <c r="X3" s="73"/>
      <c r="Y3" s="76" t="s">
        <v>54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11</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c r="A4" s="56" t="s">
        <v>62</v>
      </c>
      <c r="B4" s="59"/>
      <c r="C4" s="59"/>
      <c r="D4" s="59"/>
      <c r="E4" s="59"/>
      <c r="F4" s="59"/>
      <c r="G4" s="59"/>
      <c r="H4" s="66"/>
      <c r="I4" s="69"/>
      <c r="J4" s="69"/>
      <c r="K4" s="69"/>
      <c r="L4" s="69"/>
      <c r="M4" s="69"/>
      <c r="N4" s="69"/>
      <c r="O4" s="69"/>
      <c r="P4" s="69"/>
      <c r="Q4" s="69"/>
      <c r="R4" s="69"/>
      <c r="S4" s="69"/>
      <c r="T4" s="69"/>
      <c r="U4" s="69"/>
      <c r="V4" s="69"/>
      <c r="W4" s="69"/>
      <c r="X4" s="74"/>
      <c r="Y4" s="77" t="s">
        <v>26</v>
      </c>
      <c r="Z4" s="77"/>
      <c r="AA4" s="77"/>
      <c r="AB4" s="77"/>
      <c r="AC4" s="77"/>
      <c r="AD4" s="77"/>
      <c r="AE4" s="77"/>
      <c r="AF4" s="77"/>
      <c r="AG4" s="77"/>
      <c r="AH4" s="77"/>
      <c r="AI4" s="77"/>
      <c r="AJ4" s="77" t="s">
        <v>47</v>
      </c>
      <c r="AK4" s="77"/>
      <c r="AL4" s="77"/>
      <c r="AM4" s="77"/>
      <c r="AN4" s="77"/>
      <c r="AO4" s="77"/>
      <c r="AP4" s="77"/>
      <c r="AQ4" s="77"/>
      <c r="AR4" s="77"/>
      <c r="AS4" s="77"/>
      <c r="AT4" s="77"/>
      <c r="AU4" s="77" t="s">
        <v>29</v>
      </c>
      <c r="AV4" s="77"/>
      <c r="AW4" s="77"/>
      <c r="AX4" s="77"/>
      <c r="AY4" s="77"/>
      <c r="AZ4" s="77"/>
      <c r="BA4" s="77"/>
      <c r="BB4" s="77"/>
      <c r="BC4" s="77"/>
      <c r="BD4" s="77"/>
      <c r="BE4" s="77"/>
      <c r="BF4" s="77" t="s">
        <v>64</v>
      </c>
      <c r="BG4" s="77"/>
      <c r="BH4" s="77"/>
      <c r="BI4" s="77"/>
      <c r="BJ4" s="77"/>
      <c r="BK4" s="77"/>
      <c r="BL4" s="77"/>
      <c r="BM4" s="77"/>
      <c r="BN4" s="77"/>
      <c r="BO4" s="77"/>
      <c r="BP4" s="77"/>
      <c r="BQ4" s="77" t="s">
        <v>15</v>
      </c>
      <c r="BR4" s="77"/>
      <c r="BS4" s="77"/>
      <c r="BT4" s="77"/>
      <c r="BU4" s="77"/>
      <c r="BV4" s="77"/>
      <c r="BW4" s="77"/>
      <c r="BX4" s="77"/>
      <c r="BY4" s="77"/>
      <c r="BZ4" s="77"/>
      <c r="CA4" s="77"/>
      <c r="CB4" s="77" t="s">
        <v>63</v>
      </c>
      <c r="CC4" s="77"/>
      <c r="CD4" s="77"/>
      <c r="CE4" s="77"/>
      <c r="CF4" s="77"/>
      <c r="CG4" s="77"/>
      <c r="CH4" s="77"/>
      <c r="CI4" s="77"/>
      <c r="CJ4" s="77"/>
      <c r="CK4" s="77"/>
      <c r="CL4" s="77"/>
      <c r="CM4" s="77" t="s">
        <v>1</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c r="A5" s="56" t="s">
        <v>69</v>
      </c>
      <c r="B5" s="60"/>
      <c r="C5" s="60"/>
      <c r="D5" s="60"/>
      <c r="E5" s="60"/>
      <c r="F5" s="60"/>
      <c r="G5" s="60"/>
      <c r="H5" s="67" t="s">
        <v>59</v>
      </c>
      <c r="I5" s="67" t="s">
        <v>70</v>
      </c>
      <c r="J5" s="67" t="s">
        <v>71</v>
      </c>
      <c r="K5" s="67" t="s">
        <v>72</v>
      </c>
      <c r="L5" s="67" t="s">
        <v>73</v>
      </c>
      <c r="M5" s="67" t="s">
        <v>6</v>
      </c>
      <c r="N5" s="67" t="s">
        <v>74</v>
      </c>
      <c r="O5" s="67" t="s">
        <v>75</v>
      </c>
      <c r="P5" s="67" t="s">
        <v>76</v>
      </c>
      <c r="Q5" s="67" t="s">
        <v>77</v>
      </c>
      <c r="R5" s="67" t="s">
        <v>78</v>
      </c>
      <c r="S5" s="67" t="s">
        <v>79</v>
      </c>
      <c r="T5" s="67" t="s">
        <v>80</v>
      </c>
      <c r="U5" s="67" t="s">
        <v>0</v>
      </c>
      <c r="V5" s="67" t="s">
        <v>81</v>
      </c>
      <c r="W5" s="67" t="s">
        <v>82</v>
      </c>
      <c r="X5" s="67" t="s">
        <v>83</v>
      </c>
      <c r="Y5" s="67" t="s">
        <v>84</v>
      </c>
      <c r="Z5" s="67" t="s">
        <v>85</v>
      </c>
      <c r="AA5" s="67" t="s">
        <v>86</v>
      </c>
      <c r="AB5" s="67" t="s">
        <v>87</v>
      </c>
      <c r="AC5" s="67" t="s">
        <v>88</v>
      </c>
      <c r="AD5" s="67" t="s">
        <v>90</v>
      </c>
      <c r="AE5" s="67" t="s">
        <v>91</v>
      </c>
      <c r="AF5" s="67" t="s">
        <v>92</v>
      </c>
      <c r="AG5" s="67" t="s">
        <v>93</v>
      </c>
      <c r="AH5" s="67" t="s">
        <v>94</v>
      </c>
      <c r="AI5" s="67" t="s">
        <v>46</v>
      </c>
      <c r="AJ5" s="67" t="s">
        <v>84</v>
      </c>
      <c r="AK5" s="67" t="s">
        <v>85</v>
      </c>
      <c r="AL5" s="67" t="s">
        <v>86</v>
      </c>
      <c r="AM5" s="67" t="s">
        <v>87</v>
      </c>
      <c r="AN5" s="67" t="s">
        <v>88</v>
      </c>
      <c r="AO5" s="67" t="s">
        <v>90</v>
      </c>
      <c r="AP5" s="67" t="s">
        <v>91</v>
      </c>
      <c r="AQ5" s="67" t="s">
        <v>92</v>
      </c>
      <c r="AR5" s="67" t="s">
        <v>93</v>
      </c>
      <c r="AS5" s="67" t="s">
        <v>94</v>
      </c>
      <c r="AT5" s="67" t="s">
        <v>89</v>
      </c>
      <c r="AU5" s="67" t="s">
        <v>84</v>
      </c>
      <c r="AV5" s="67" t="s">
        <v>85</v>
      </c>
      <c r="AW5" s="67" t="s">
        <v>86</v>
      </c>
      <c r="AX5" s="67" t="s">
        <v>87</v>
      </c>
      <c r="AY5" s="67" t="s">
        <v>88</v>
      </c>
      <c r="AZ5" s="67" t="s">
        <v>90</v>
      </c>
      <c r="BA5" s="67" t="s">
        <v>91</v>
      </c>
      <c r="BB5" s="67" t="s">
        <v>92</v>
      </c>
      <c r="BC5" s="67" t="s">
        <v>93</v>
      </c>
      <c r="BD5" s="67" t="s">
        <v>94</v>
      </c>
      <c r="BE5" s="67" t="s">
        <v>89</v>
      </c>
      <c r="BF5" s="67" t="s">
        <v>84</v>
      </c>
      <c r="BG5" s="67" t="s">
        <v>85</v>
      </c>
      <c r="BH5" s="67" t="s">
        <v>86</v>
      </c>
      <c r="BI5" s="67" t="s">
        <v>87</v>
      </c>
      <c r="BJ5" s="67" t="s">
        <v>88</v>
      </c>
      <c r="BK5" s="67" t="s">
        <v>90</v>
      </c>
      <c r="BL5" s="67" t="s">
        <v>91</v>
      </c>
      <c r="BM5" s="67" t="s">
        <v>92</v>
      </c>
      <c r="BN5" s="67" t="s">
        <v>93</v>
      </c>
      <c r="BO5" s="67" t="s">
        <v>94</v>
      </c>
      <c r="BP5" s="67" t="s">
        <v>89</v>
      </c>
      <c r="BQ5" s="67" t="s">
        <v>84</v>
      </c>
      <c r="BR5" s="67" t="s">
        <v>85</v>
      </c>
      <c r="BS5" s="67" t="s">
        <v>86</v>
      </c>
      <c r="BT5" s="67" t="s">
        <v>87</v>
      </c>
      <c r="BU5" s="67" t="s">
        <v>88</v>
      </c>
      <c r="BV5" s="67" t="s">
        <v>90</v>
      </c>
      <c r="BW5" s="67" t="s">
        <v>91</v>
      </c>
      <c r="BX5" s="67" t="s">
        <v>92</v>
      </c>
      <c r="BY5" s="67" t="s">
        <v>93</v>
      </c>
      <c r="BZ5" s="67" t="s">
        <v>94</v>
      </c>
      <c r="CA5" s="67" t="s">
        <v>89</v>
      </c>
      <c r="CB5" s="67" t="s">
        <v>84</v>
      </c>
      <c r="CC5" s="67" t="s">
        <v>85</v>
      </c>
      <c r="CD5" s="67" t="s">
        <v>86</v>
      </c>
      <c r="CE5" s="67" t="s">
        <v>87</v>
      </c>
      <c r="CF5" s="67" t="s">
        <v>88</v>
      </c>
      <c r="CG5" s="67" t="s">
        <v>90</v>
      </c>
      <c r="CH5" s="67" t="s">
        <v>91</v>
      </c>
      <c r="CI5" s="67" t="s">
        <v>92</v>
      </c>
      <c r="CJ5" s="67" t="s">
        <v>93</v>
      </c>
      <c r="CK5" s="67" t="s">
        <v>94</v>
      </c>
      <c r="CL5" s="67" t="s">
        <v>89</v>
      </c>
      <c r="CM5" s="67" t="s">
        <v>84</v>
      </c>
      <c r="CN5" s="67" t="s">
        <v>85</v>
      </c>
      <c r="CO5" s="67" t="s">
        <v>86</v>
      </c>
      <c r="CP5" s="67" t="s">
        <v>87</v>
      </c>
      <c r="CQ5" s="67" t="s">
        <v>88</v>
      </c>
      <c r="CR5" s="67" t="s">
        <v>90</v>
      </c>
      <c r="CS5" s="67" t="s">
        <v>91</v>
      </c>
      <c r="CT5" s="67" t="s">
        <v>92</v>
      </c>
      <c r="CU5" s="67" t="s">
        <v>93</v>
      </c>
      <c r="CV5" s="67" t="s">
        <v>94</v>
      </c>
      <c r="CW5" s="67" t="s">
        <v>89</v>
      </c>
      <c r="CX5" s="67" t="s">
        <v>84</v>
      </c>
      <c r="CY5" s="67" t="s">
        <v>85</v>
      </c>
      <c r="CZ5" s="67" t="s">
        <v>86</v>
      </c>
      <c r="DA5" s="67" t="s">
        <v>87</v>
      </c>
      <c r="DB5" s="67" t="s">
        <v>88</v>
      </c>
      <c r="DC5" s="67" t="s">
        <v>90</v>
      </c>
      <c r="DD5" s="67" t="s">
        <v>91</v>
      </c>
      <c r="DE5" s="67" t="s">
        <v>92</v>
      </c>
      <c r="DF5" s="67" t="s">
        <v>93</v>
      </c>
      <c r="DG5" s="67" t="s">
        <v>94</v>
      </c>
      <c r="DH5" s="67" t="s">
        <v>89</v>
      </c>
      <c r="DI5" s="67" t="s">
        <v>84</v>
      </c>
      <c r="DJ5" s="67" t="s">
        <v>85</v>
      </c>
      <c r="DK5" s="67" t="s">
        <v>86</v>
      </c>
      <c r="DL5" s="67" t="s">
        <v>87</v>
      </c>
      <c r="DM5" s="67" t="s">
        <v>88</v>
      </c>
      <c r="DN5" s="67" t="s">
        <v>90</v>
      </c>
      <c r="DO5" s="67" t="s">
        <v>91</v>
      </c>
      <c r="DP5" s="67" t="s">
        <v>92</v>
      </c>
      <c r="DQ5" s="67" t="s">
        <v>93</v>
      </c>
      <c r="DR5" s="67" t="s">
        <v>94</v>
      </c>
      <c r="DS5" s="67" t="s">
        <v>89</v>
      </c>
      <c r="DT5" s="67" t="s">
        <v>84</v>
      </c>
      <c r="DU5" s="67" t="s">
        <v>85</v>
      </c>
      <c r="DV5" s="67" t="s">
        <v>86</v>
      </c>
      <c r="DW5" s="67" t="s">
        <v>87</v>
      </c>
      <c r="DX5" s="67" t="s">
        <v>88</v>
      </c>
      <c r="DY5" s="67" t="s">
        <v>90</v>
      </c>
      <c r="DZ5" s="67" t="s">
        <v>91</v>
      </c>
      <c r="EA5" s="67" t="s">
        <v>92</v>
      </c>
      <c r="EB5" s="67" t="s">
        <v>93</v>
      </c>
      <c r="EC5" s="67" t="s">
        <v>94</v>
      </c>
      <c r="ED5" s="67" t="s">
        <v>89</v>
      </c>
      <c r="EE5" s="67" t="s">
        <v>84</v>
      </c>
      <c r="EF5" s="67" t="s">
        <v>85</v>
      </c>
      <c r="EG5" s="67" t="s">
        <v>86</v>
      </c>
      <c r="EH5" s="67" t="s">
        <v>87</v>
      </c>
      <c r="EI5" s="67" t="s">
        <v>88</v>
      </c>
      <c r="EJ5" s="67" t="s">
        <v>90</v>
      </c>
      <c r="EK5" s="67" t="s">
        <v>91</v>
      </c>
      <c r="EL5" s="67" t="s">
        <v>92</v>
      </c>
      <c r="EM5" s="67" t="s">
        <v>93</v>
      </c>
      <c r="EN5" s="67" t="s">
        <v>94</v>
      </c>
      <c r="EO5" s="67" t="s">
        <v>89</v>
      </c>
    </row>
    <row r="6" spans="1:145" s="55" customFormat="1">
      <c r="A6" s="56" t="s">
        <v>95</v>
      </c>
      <c r="B6" s="61">
        <f t="shared" ref="B6:X6" si="1">B7</f>
        <v>2021</v>
      </c>
      <c r="C6" s="61">
        <f t="shared" si="1"/>
        <v>465259</v>
      </c>
      <c r="D6" s="61">
        <f t="shared" si="1"/>
        <v>47</v>
      </c>
      <c r="E6" s="61">
        <f t="shared" si="1"/>
        <v>17</v>
      </c>
      <c r="F6" s="61">
        <f t="shared" si="1"/>
        <v>5</v>
      </c>
      <c r="G6" s="61">
        <f t="shared" si="1"/>
        <v>0</v>
      </c>
      <c r="H6" s="61" t="str">
        <f t="shared" si="1"/>
        <v>鹿児島県　瀬戸内町</v>
      </c>
      <c r="I6" s="61" t="str">
        <f t="shared" si="1"/>
        <v>法非適用</v>
      </c>
      <c r="J6" s="61" t="str">
        <f t="shared" si="1"/>
        <v>下水道事業</v>
      </c>
      <c r="K6" s="61" t="str">
        <f t="shared" si="1"/>
        <v>農業集落排水</v>
      </c>
      <c r="L6" s="61" t="str">
        <f t="shared" si="1"/>
        <v>F2</v>
      </c>
      <c r="M6" s="61" t="str">
        <f t="shared" si="1"/>
        <v>非設置</v>
      </c>
      <c r="N6" s="70" t="str">
        <f t="shared" si="1"/>
        <v>-</v>
      </c>
      <c r="O6" s="70" t="str">
        <f t="shared" si="1"/>
        <v>該当数値なし</v>
      </c>
      <c r="P6" s="70">
        <f t="shared" si="1"/>
        <v>8.5500000000000007</v>
      </c>
      <c r="Q6" s="70">
        <f t="shared" si="1"/>
        <v>100</v>
      </c>
      <c r="R6" s="70">
        <f t="shared" si="1"/>
        <v>2860</v>
      </c>
      <c r="S6" s="70">
        <f t="shared" si="1"/>
        <v>8612</v>
      </c>
      <c r="T6" s="70">
        <f t="shared" si="1"/>
        <v>239.65</v>
      </c>
      <c r="U6" s="70">
        <f t="shared" si="1"/>
        <v>35.94</v>
      </c>
      <c r="V6" s="70">
        <f t="shared" si="1"/>
        <v>727</v>
      </c>
      <c r="W6" s="70">
        <f t="shared" si="1"/>
        <v>0.49</v>
      </c>
      <c r="X6" s="70">
        <f t="shared" si="1"/>
        <v>1483.67</v>
      </c>
      <c r="Y6" s="78">
        <f t="shared" ref="Y6:AH6" si="2">IF(Y7="",NA(),Y7)</f>
        <v>159.47</v>
      </c>
      <c r="Z6" s="78">
        <f t="shared" si="2"/>
        <v>100</v>
      </c>
      <c r="AA6" s="78">
        <f t="shared" si="2"/>
        <v>100</v>
      </c>
      <c r="AB6" s="78">
        <f t="shared" si="2"/>
        <v>168.35</v>
      </c>
      <c r="AC6" s="78">
        <f t="shared" si="2"/>
        <v>82.08</v>
      </c>
      <c r="AD6" s="70" t="e">
        <f t="shared" si="2"/>
        <v>#N/A</v>
      </c>
      <c r="AE6" s="70" t="e">
        <f t="shared" si="2"/>
        <v>#N/A</v>
      </c>
      <c r="AF6" s="70" t="e">
        <f t="shared" si="2"/>
        <v>#N/A</v>
      </c>
      <c r="AG6" s="70" t="e">
        <f t="shared" si="2"/>
        <v>#N/A</v>
      </c>
      <c r="AH6" s="70" t="e">
        <f t="shared" si="2"/>
        <v>#N/A</v>
      </c>
      <c r="AI6" s="70" t="str">
        <f>IF(AI7="","",IF(AI7="-","【-】","【"&amp;SUBSTITUTE(TEXT(AI7,"#,##0.00"),"-","△")&amp;"】"))</f>
        <v/>
      </c>
      <c r="AJ6" s="70" t="e">
        <f t="shared" ref="AJ6:AS6" si="3">IF(AJ7="",NA(),AJ7)</f>
        <v>#N/A</v>
      </c>
      <c r="AK6" s="70" t="e">
        <f t="shared" si="3"/>
        <v>#N/A</v>
      </c>
      <c r="AL6" s="70" t="e">
        <f t="shared" si="3"/>
        <v>#N/A</v>
      </c>
      <c r="AM6" s="70" t="e">
        <f t="shared" si="3"/>
        <v>#N/A</v>
      </c>
      <c r="AN6" s="70" t="e">
        <f t="shared" si="3"/>
        <v>#N/A</v>
      </c>
      <c r="AO6" s="70" t="e">
        <f t="shared" si="3"/>
        <v>#N/A</v>
      </c>
      <c r="AP6" s="70" t="e">
        <f t="shared" si="3"/>
        <v>#N/A</v>
      </c>
      <c r="AQ6" s="70" t="e">
        <f t="shared" si="3"/>
        <v>#N/A</v>
      </c>
      <c r="AR6" s="70" t="e">
        <f t="shared" si="3"/>
        <v>#N/A</v>
      </c>
      <c r="AS6" s="70" t="e">
        <f t="shared" si="3"/>
        <v>#N/A</v>
      </c>
      <c r="AT6" s="70" t="str">
        <f>IF(AT7="","",IF(AT7="-","【-】","【"&amp;SUBSTITUTE(TEXT(AT7,"#,##0.00"),"-","△")&amp;"】"))</f>
        <v/>
      </c>
      <c r="AU6" s="70" t="e">
        <f t="shared" ref="AU6:BD6" si="4">IF(AU7="",NA(),AU7)</f>
        <v>#N/A</v>
      </c>
      <c r="AV6" s="70" t="e">
        <f t="shared" si="4"/>
        <v>#N/A</v>
      </c>
      <c r="AW6" s="70" t="e">
        <f t="shared" si="4"/>
        <v>#N/A</v>
      </c>
      <c r="AX6" s="70" t="e">
        <f t="shared" si="4"/>
        <v>#N/A</v>
      </c>
      <c r="AY6" s="70" t="e">
        <f t="shared" si="4"/>
        <v>#N/A</v>
      </c>
      <c r="AZ6" s="70" t="e">
        <f t="shared" si="4"/>
        <v>#N/A</v>
      </c>
      <c r="BA6" s="70" t="e">
        <f t="shared" si="4"/>
        <v>#N/A</v>
      </c>
      <c r="BB6" s="70" t="e">
        <f t="shared" si="4"/>
        <v>#N/A</v>
      </c>
      <c r="BC6" s="70" t="e">
        <f t="shared" si="4"/>
        <v>#N/A</v>
      </c>
      <c r="BD6" s="70" t="e">
        <f t="shared" si="4"/>
        <v>#N/A</v>
      </c>
      <c r="BE6" s="70" t="str">
        <f>IF(BE7="","",IF(BE7="-","【-】","【"&amp;SUBSTITUTE(TEXT(BE7,"#,##0.00"),"-","△")&amp;"】"))</f>
        <v/>
      </c>
      <c r="BF6" s="70">
        <f t="shared" ref="BF6:BO6" si="5">IF(BF7="",NA(),BF7)</f>
        <v>0</v>
      </c>
      <c r="BG6" s="70">
        <f t="shared" si="5"/>
        <v>0</v>
      </c>
      <c r="BH6" s="70">
        <f t="shared" si="5"/>
        <v>0</v>
      </c>
      <c r="BI6" s="70">
        <f t="shared" si="5"/>
        <v>0</v>
      </c>
      <c r="BJ6" s="70">
        <f t="shared" si="5"/>
        <v>0</v>
      </c>
      <c r="BK6" s="78">
        <f t="shared" si="5"/>
        <v>855.8</v>
      </c>
      <c r="BL6" s="78">
        <f t="shared" si="5"/>
        <v>789.46</v>
      </c>
      <c r="BM6" s="78">
        <f t="shared" si="5"/>
        <v>826.83</v>
      </c>
      <c r="BN6" s="78">
        <f t="shared" si="5"/>
        <v>867.83</v>
      </c>
      <c r="BO6" s="78">
        <f t="shared" si="5"/>
        <v>791.76</v>
      </c>
      <c r="BP6" s="70" t="str">
        <f>IF(BP7="","",IF(BP7="-","【-】","【"&amp;SUBSTITUTE(TEXT(BP7,"#,##0.00"),"-","△")&amp;"】"))</f>
        <v>【786.37】</v>
      </c>
      <c r="BQ6" s="78">
        <f t="shared" ref="BQ6:BZ6" si="6">IF(BQ7="",NA(),BQ7)</f>
        <v>54.24</v>
      </c>
      <c r="BR6" s="78">
        <f t="shared" si="6"/>
        <v>41.09</v>
      </c>
      <c r="BS6" s="78">
        <f t="shared" si="6"/>
        <v>94.59</v>
      </c>
      <c r="BT6" s="78">
        <f t="shared" si="6"/>
        <v>64.14</v>
      </c>
      <c r="BU6" s="78">
        <f t="shared" si="6"/>
        <v>71.099999999999994</v>
      </c>
      <c r="BV6" s="78">
        <f t="shared" si="6"/>
        <v>59.8</v>
      </c>
      <c r="BW6" s="78">
        <f t="shared" si="6"/>
        <v>57.77</v>
      </c>
      <c r="BX6" s="78">
        <f t="shared" si="6"/>
        <v>57.31</v>
      </c>
      <c r="BY6" s="78">
        <f t="shared" si="6"/>
        <v>57.08</v>
      </c>
      <c r="BZ6" s="78">
        <f t="shared" si="6"/>
        <v>56.26</v>
      </c>
      <c r="CA6" s="70" t="str">
        <f>IF(CA7="","",IF(CA7="-","【-】","【"&amp;SUBSTITUTE(TEXT(CA7,"#,##0.00"),"-","△")&amp;"】"))</f>
        <v>【60.65】</v>
      </c>
      <c r="CB6" s="78">
        <f t="shared" ref="CB6:CK6" si="7">IF(CB7="",NA(),CB7)</f>
        <v>217.68</v>
      </c>
      <c r="CC6" s="78">
        <f t="shared" si="7"/>
        <v>298.55</v>
      </c>
      <c r="CD6" s="78">
        <f t="shared" si="7"/>
        <v>125.35</v>
      </c>
      <c r="CE6" s="78">
        <f t="shared" si="7"/>
        <v>183.51</v>
      </c>
      <c r="CF6" s="78">
        <f t="shared" si="7"/>
        <v>161.09</v>
      </c>
      <c r="CG6" s="78">
        <f t="shared" si="7"/>
        <v>263.76</v>
      </c>
      <c r="CH6" s="78">
        <f t="shared" si="7"/>
        <v>274.35000000000002</v>
      </c>
      <c r="CI6" s="78">
        <f t="shared" si="7"/>
        <v>273.52</v>
      </c>
      <c r="CJ6" s="78">
        <f t="shared" si="7"/>
        <v>274.99</v>
      </c>
      <c r="CK6" s="78">
        <f t="shared" si="7"/>
        <v>282.08999999999997</v>
      </c>
      <c r="CL6" s="70" t="str">
        <f>IF(CL7="","",IF(CL7="-","【-】","【"&amp;SUBSTITUTE(TEXT(CL7,"#,##0.00"),"-","△")&amp;"】"))</f>
        <v>【256.97】</v>
      </c>
      <c r="CM6" s="78">
        <f t="shared" ref="CM6:CV6" si="8">IF(CM7="",NA(),CM7)</f>
        <v>39.58</v>
      </c>
      <c r="CN6" s="78">
        <f t="shared" si="8"/>
        <v>42.86</v>
      </c>
      <c r="CO6" s="78">
        <f t="shared" si="8"/>
        <v>54.33</v>
      </c>
      <c r="CP6" s="78">
        <f t="shared" si="8"/>
        <v>57.38</v>
      </c>
      <c r="CQ6" s="78">
        <f t="shared" si="8"/>
        <v>61.59</v>
      </c>
      <c r="CR6" s="78">
        <f t="shared" si="8"/>
        <v>51.75</v>
      </c>
      <c r="CS6" s="78">
        <f t="shared" si="8"/>
        <v>50.68</v>
      </c>
      <c r="CT6" s="78">
        <f t="shared" si="8"/>
        <v>50.14</v>
      </c>
      <c r="CU6" s="78">
        <f t="shared" si="8"/>
        <v>54.83</v>
      </c>
      <c r="CV6" s="78">
        <f t="shared" si="8"/>
        <v>66.53</v>
      </c>
      <c r="CW6" s="70" t="str">
        <f>IF(CW7="","",IF(CW7="-","【-】","【"&amp;SUBSTITUTE(TEXT(CW7,"#,##0.00"),"-","△")&amp;"】"))</f>
        <v>【61.14】</v>
      </c>
      <c r="CX6" s="78">
        <f t="shared" ref="CX6:DG6" si="9">IF(CX7="",NA(),CX7)</f>
        <v>64.760000000000005</v>
      </c>
      <c r="CY6" s="78">
        <f t="shared" si="9"/>
        <v>49.8</v>
      </c>
      <c r="CZ6" s="78">
        <f t="shared" si="9"/>
        <v>58.79</v>
      </c>
      <c r="DA6" s="78">
        <f t="shared" si="9"/>
        <v>64.650000000000006</v>
      </c>
      <c r="DB6" s="78">
        <f t="shared" si="9"/>
        <v>60.66</v>
      </c>
      <c r="DC6" s="78">
        <f t="shared" si="9"/>
        <v>84.84</v>
      </c>
      <c r="DD6" s="78">
        <f t="shared" si="9"/>
        <v>84.86</v>
      </c>
      <c r="DE6" s="78">
        <f t="shared" si="9"/>
        <v>84.98</v>
      </c>
      <c r="DF6" s="78">
        <f t="shared" si="9"/>
        <v>84.7</v>
      </c>
      <c r="DG6" s="78">
        <f t="shared" si="9"/>
        <v>84.67</v>
      </c>
      <c r="DH6" s="70" t="str">
        <f>IF(DH7="","",IF(DH7="-","【-】","【"&amp;SUBSTITUTE(TEXT(DH7,"#,##0.00"),"-","△")&amp;"】"))</f>
        <v>【86.91】</v>
      </c>
      <c r="DI6" s="70" t="e">
        <f t="shared" ref="DI6:DR6" si="10">IF(DI7="",NA(),DI7)</f>
        <v>#N/A</v>
      </c>
      <c r="DJ6" s="70" t="e">
        <f t="shared" si="10"/>
        <v>#N/A</v>
      </c>
      <c r="DK6" s="70" t="e">
        <f t="shared" si="10"/>
        <v>#N/A</v>
      </c>
      <c r="DL6" s="70" t="e">
        <f t="shared" si="10"/>
        <v>#N/A</v>
      </c>
      <c r="DM6" s="70" t="e">
        <f t="shared" si="10"/>
        <v>#N/A</v>
      </c>
      <c r="DN6" s="70" t="e">
        <f t="shared" si="10"/>
        <v>#N/A</v>
      </c>
      <c r="DO6" s="70" t="e">
        <f t="shared" si="10"/>
        <v>#N/A</v>
      </c>
      <c r="DP6" s="70" t="e">
        <f t="shared" si="10"/>
        <v>#N/A</v>
      </c>
      <c r="DQ6" s="70" t="e">
        <f t="shared" si="10"/>
        <v>#N/A</v>
      </c>
      <c r="DR6" s="70" t="e">
        <f t="shared" si="10"/>
        <v>#N/A</v>
      </c>
      <c r="DS6" s="70" t="str">
        <f>IF(DS7="","",IF(DS7="-","【-】","【"&amp;SUBSTITUTE(TEXT(DS7,"#,##0.00"),"-","△")&amp;"】"))</f>
        <v/>
      </c>
      <c r="DT6" s="70" t="e">
        <f t="shared" ref="DT6:EC6" si="11">IF(DT7="",NA(),DT7)</f>
        <v>#N/A</v>
      </c>
      <c r="DU6" s="70" t="e">
        <f t="shared" si="11"/>
        <v>#N/A</v>
      </c>
      <c r="DV6" s="70" t="e">
        <f t="shared" si="11"/>
        <v>#N/A</v>
      </c>
      <c r="DW6" s="70" t="e">
        <f t="shared" si="11"/>
        <v>#N/A</v>
      </c>
      <c r="DX6" s="70" t="e">
        <f t="shared" si="11"/>
        <v>#N/A</v>
      </c>
      <c r="DY6" s="70" t="e">
        <f t="shared" si="11"/>
        <v>#N/A</v>
      </c>
      <c r="DZ6" s="70" t="e">
        <f t="shared" si="11"/>
        <v>#N/A</v>
      </c>
      <c r="EA6" s="70" t="e">
        <f t="shared" si="11"/>
        <v>#N/A</v>
      </c>
      <c r="EB6" s="70" t="e">
        <f t="shared" si="11"/>
        <v>#N/A</v>
      </c>
      <c r="EC6" s="70" t="e">
        <f t="shared" si="11"/>
        <v>#N/A</v>
      </c>
      <c r="ED6" s="70" t="str">
        <f>IF(ED7="","",IF(ED7="-","【-】","【"&amp;SUBSTITUTE(TEXT(ED7,"#,##0.00"),"-","△")&amp;"】"))</f>
        <v/>
      </c>
      <c r="EE6" s="70">
        <f t="shared" ref="EE6:EN6" si="12">IF(EE7="",NA(),EE7)</f>
        <v>0</v>
      </c>
      <c r="EF6" s="78">
        <f t="shared" si="12"/>
        <v>2.8</v>
      </c>
      <c r="EG6" s="70">
        <f t="shared" si="12"/>
        <v>0</v>
      </c>
      <c r="EH6" s="70">
        <f t="shared" si="12"/>
        <v>0</v>
      </c>
      <c r="EI6" s="70">
        <f t="shared" si="12"/>
        <v>0</v>
      </c>
      <c r="EJ6" s="78">
        <f t="shared" si="12"/>
        <v>1.e-002</v>
      </c>
      <c r="EK6" s="78">
        <f t="shared" si="12"/>
        <v>1.e-002</v>
      </c>
      <c r="EL6" s="78">
        <f t="shared" si="12"/>
        <v>2.e-002</v>
      </c>
      <c r="EM6" s="78">
        <f t="shared" si="12"/>
        <v>0.25</v>
      </c>
      <c r="EN6" s="78">
        <f t="shared" si="12"/>
        <v>5.e-002</v>
      </c>
      <c r="EO6" s="70" t="str">
        <f>IF(EO7="","",IF(EO7="-","【-】","【"&amp;SUBSTITUTE(TEXT(EO7,"#,##0.00"),"-","△")&amp;"】"))</f>
        <v>【0.03】</v>
      </c>
    </row>
    <row r="7" spans="1:145" s="55" customFormat="1">
      <c r="A7" s="56"/>
      <c r="B7" s="62">
        <v>2021</v>
      </c>
      <c r="C7" s="62">
        <v>465259</v>
      </c>
      <c r="D7" s="62">
        <v>47</v>
      </c>
      <c r="E7" s="62">
        <v>17</v>
      </c>
      <c r="F7" s="62">
        <v>5</v>
      </c>
      <c r="G7" s="62">
        <v>0</v>
      </c>
      <c r="H7" s="62" t="s">
        <v>96</v>
      </c>
      <c r="I7" s="62" t="s">
        <v>97</v>
      </c>
      <c r="J7" s="62" t="s">
        <v>98</v>
      </c>
      <c r="K7" s="62" t="s">
        <v>99</v>
      </c>
      <c r="L7" s="62" t="s">
        <v>100</v>
      </c>
      <c r="M7" s="62" t="s">
        <v>101</v>
      </c>
      <c r="N7" s="71" t="s">
        <v>40</v>
      </c>
      <c r="O7" s="71" t="s">
        <v>102</v>
      </c>
      <c r="P7" s="71">
        <v>8.5500000000000007</v>
      </c>
      <c r="Q7" s="71">
        <v>100</v>
      </c>
      <c r="R7" s="71">
        <v>2860</v>
      </c>
      <c r="S7" s="71">
        <v>8612</v>
      </c>
      <c r="T7" s="71">
        <v>239.65</v>
      </c>
      <c r="U7" s="71">
        <v>35.94</v>
      </c>
      <c r="V7" s="71">
        <v>727</v>
      </c>
      <c r="W7" s="71">
        <v>0.49</v>
      </c>
      <c r="X7" s="71">
        <v>1483.67</v>
      </c>
      <c r="Y7" s="71">
        <v>159.47</v>
      </c>
      <c r="Z7" s="71">
        <v>100</v>
      </c>
      <c r="AA7" s="71">
        <v>100</v>
      </c>
      <c r="AB7" s="71">
        <v>168.35</v>
      </c>
      <c r="AC7" s="71">
        <v>82.08</v>
      </c>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v>0</v>
      </c>
      <c r="BG7" s="71">
        <v>0</v>
      </c>
      <c r="BH7" s="71">
        <v>0</v>
      </c>
      <c r="BI7" s="71">
        <v>0</v>
      </c>
      <c r="BJ7" s="71">
        <v>0</v>
      </c>
      <c r="BK7" s="71">
        <v>855.8</v>
      </c>
      <c r="BL7" s="71">
        <v>789.46</v>
      </c>
      <c r="BM7" s="71">
        <v>826.83</v>
      </c>
      <c r="BN7" s="71">
        <v>867.83</v>
      </c>
      <c r="BO7" s="71">
        <v>791.76</v>
      </c>
      <c r="BP7" s="71">
        <v>786.37</v>
      </c>
      <c r="BQ7" s="71">
        <v>54.24</v>
      </c>
      <c r="BR7" s="71">
        <v>41.09</v>
      </c>
      <c r="BS7" s="71">
        <v>94.59</v>
      </c>
      <c r="BT7" s="71">
        <v>64.14</v>
      </c>
      <c r="BU7" s="71">
        <v>71.099999999999994</v>
      </c>
      <c r="BV7" s="71">
        <v>59.8</v>
      </c>
      <c r="BW7" s="71">
        <v>57.77</v>
      </c>
      <c r="BX7" s="71">
        <v>57.31</v>
      </c>
      <c r="BY7" s="71">
        <v>57.08</v>
      </c>
      <c r="BZ7" s="71">
        <v>56.26</v>
      </c>
      <c r="CA7" s="71">
        <v>60.65</v>
      </c>
      <c r="CB7" s="71">
        <v>217.68</v>
      </c>
      <c r="CC7" s="71">
        <v>298.55</v>
      </c>
      <c r="CD7" s="71">
        <v>125.35</v>
      </c>
      <c r="CE7" s="71">
        <v>183.51</v>
      </c>
      <c r="CF7" s="71">
        <v>161.09</v>
      </c>
      <c r="CG7" s="71">
        <v>263.76</v>
      </c>
      <c r="CH7" s="71">
        <v>274.35000000000002</v>
      </c>
      <c r="CI7" s="71">
        <v>273.52</v>
      </c>
      <c r="CJ7" s="71">
        <v>274.99</v>
      </c>
      <c r="CK7" s="71">
        <v>282.08999999999997</v>
      </c>
      <c r="CL7" s="71">
        <v>256.97000000000003</v>
      </c>
      <c r="CM7" s="71">
        <v>39.58</v>
      </c>
      <c r="CN7" s="71">
        <v>42.86</v>
      </c>
      <c r="CO7" s="71">
        <v>54.33</v>
      </c>
      <c r="CP7" s="71">
        <v>57.38</v>
      </c>
      <c r="CQ7" s="71">
        <v>61.59</v>
      </c>
      <c r="CR7" s="71">
        <v>51.75</v>
      </c>
      <c r="CS7" s="71">
        <v>50.68</v>
      </c>
      <c r="CT7" s="71">
        <v>50.14</v>
      </c>
      <c r="CU7" s="71">
        <v>54.83</v>
      </c>
      <c r="CV7" s="71">
        <v>66.53</v>
      </c>
      <c r="CW7" s="71">
        <v>61.14</v>
      </c>
      <c r="CX7" s="71">
        <v>64.760000000000005</v>
      </c>
      <c r="CY7" s="71">
        <v>49.8</v>
      </c>
      <c r="CZ7" s="71">
        <v>58.79</v>
      </c>
      <c r="DA7" s="71">
        <v>64.650000000000006</v>
      </c>
      <c r="DB7" s="71">
        <v>60.66</v>
      </c>
      <c r="DC7" s="71">
        <v>84.84</v>
      </c>
      <c r="DD7" s="71">
        <v>84.86</v>
      </c>
      <c r="DE7" s="71">
        <v>84.98</v>
      </c>
      <c r="DF7" s="71">
        <v>84.7</v>
      </c>
      <c r="DG7" s="71">
        <v>84.67</v>
      </c>
      <c r="DH7" s="71">
        <v>86.91</v>
      </c>
      <c r="DI7" s="71"/>
      <c r="DJ7" s="71"/>
      <c r="DK7" s="71"/>
      <c r="DL7" s="71"/>
      <c r="DM7" s="71"/>
      <c r="DN7" s="71"/>
      <c r="DO7" s="71"/>
      <c r="DP7" s="71"/>
      <c r="DQ7" s="71"/>
      <c r="DR7" s="71"/>
      <c r="DS7" s="71"/>
      <c r="DT7" s="71"/>
      <c r="DU7" s="71"/>
      <c r="DV7" s="71"/>
      <c r="DW7" s="71"/>
      <c r="DX7" s="71"/>
      <c r="DY7" s="71"/>
      <c r="DZ7" s="71"/>
      <c r="EA7" s="71"/>
      <c r="EB7" s="71"/>
      <c r="EC7" s="71"/>
      <c r="ED7" s="71"/>
      <c r="EE7" s="71">
        <v>0</v>
      </c>
      <c r="EF7" s="71">
        <v>2.8</v>
      </c>
      <c r="EG7" s="71">
        <v>0</v>
      </c>
      <c r="EH7" s="71">
        <v>0</v>
      </c>
      <c r="EI7" s="71">
        <v>0</v>
      </c>
      <c r="EJ7" s="71">
        <v>1.e-002</v>
      </c>
      <c r="EK7" s="71">
        <v>1.e-002</v>
      </c>
      <c r="EL7" s="71">
        <v>2.e-002</v>
      </c>
      <c r="EM7" s="71">
        <v>0.25</v>
      </c>
      <c r="EN7" s="71">
        <v>5.e-002</v>
      </c>
      <c r="EO7" s="71">
        <v>3.e-002</v>
      </c>
    </row>
    <row r="8" spans="1:145">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row>
    <row r="9" spans="1:145">
      <c r="A9" s="57"/>
      <c r="B9" s="57" t="s">
        <v>103</v>
      </c>
      <c r="C9" s="57" t="s">
        <v>104</v>
      </c>
      <c r="D9" s="57" t="s">
        <v>105</v>
      </c>
      <c r="E9" s="57" t="s">
        <v>106</v>
      </c>
      <c r="F9" s="57"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5">
      <c r="A10" s="57" t="s">
        <v>33</v>
      </c>
      <c r="B10" s="63">
        <f>DATEVALUE($B7+12-B11&amp;"/1/"&amp;B12)</f>
        <v>47119</v>
      </c>
      <c r="C10" s="63">
        <f>DATEVALUE($B7+12-C11&amp;"/1/"&amp;C12)</f>
        <v>47484</v>
      </c>
      <c r="D10" s="64">
        <f>DATEVALUE($B7+12-D11&amp;"/1/"&amp;D12)</f>
        <v>47849</v>
      </c>
      <c r="E10" s="64">
        <f>DATEVALUE($B7+12-E11&amp;"/1/"&amp;E12)</f>
        <v>48215</v>
      </c>
      <c r="F10" s="64">
        <f>DATEVALUE($B7+12-F11&amp;"/1/"&amp;F12)</f>
        <v>48582</v>
      </c>
    </row>
    <row r="11" spans="1:145">
      <c r="B11">
        <v>4</v>
      </c>
      <c r="C11">
        <v>3</v>
      </c>
      <c r="D11">
        <v>2</v>
      </c>
      <c r="E11">
        <v>1</v>
      </c>
      <c r="F11">
        <v>0</v>
      </c>
      <c r="G11" t="s">
        <v>108</v>
      </c>
    </row>
    <row r="12" spans="1:145">
      <c r="B12">
        <v>1</v>
      </c>
      <c r="C12">
        <v>1</v>
      </c>
      <c r="D12">
        <v>1</v>
      </c>
      <c r="E12">
        <v>2</v>
      </c>
      <c r="F12">
        <v>3</v>
      </c>
      <c r="G12" t="s">
        <v>109</v>
      </c>
    </row>
    <row r="13" spans="1:145">
      <c r="B13" t="s">
        <v>110</v>
      </c>
      <c r="C13" t="s">
        <v>110</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2022-12-01T02:01:49Z</dcterms:created>
  <dcterms:modified xsi:type="dcterms:W3CDTF">2023-01-19T04:32:11Z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2023-01-19T04:32:11Z</vt:filetime>
  </property>
</Properties>
</file>