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5 瀬戸内町【済，要修正】送付済\"/>
    </mc:Choice>
  </mc:AlternateContent>
  <workbookProtection workbookAlgorithmName="SHA-512" workbookHashValue="6Wj2M2/RRzebrYHXLOcSsn8Q9uCtOGRTFDvZqxyGKURTwM5c1HErceM1nJYrelOcwbgxoinPqO1hoJ4+OiXTww==" workbookSaltValue="Q0Dhb0RbWgtCPWG8XpxbNQ==" workbookSpinCount="100000" lockStructure="1"/>
  <bookViews>
    <workbookView xWindow="0" yWindow="0" windowWidth="26790" windowHeight="10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<sst xmlns="http://schemas.openxmlformats.org/spreadsheetml/2006/main" count="228" uniqueCount="115">
  <si>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</si>
  <si>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</si>
  <si>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</si>
  <si>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</si>
  <si>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</si>
  <si>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</si>
  <si>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</si>
  <si>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</si>
  <si>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</si>
  <si>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</si>
  <si>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</si>
  <si>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</si>
  <si>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</si>
  <si>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</si>
  <si>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</si>
  <si>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</si>
  <si>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</si>
  <si>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</si>
  <si>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</si>
  <si>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</si>
  <si>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</si>
  <si>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</si>
  <si>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</si>
  <si>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</si>
  <si>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</si>
  <si>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</si>
  <si>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</si>
  <si>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</si>
  <si>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</si>
  <si>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</si>
  <si>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</si>
  <si>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</si>
  <si>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</si>
  <si>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</si>
  <si>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</si>
  <si>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</si>
  <si>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</si>
  <si>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</si>
  <si>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</si>
  <si>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</si>
  <si>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</si>
  <si>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</si>
  <si>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</si>
  <si>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</si>
  <si>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</si>
  <si>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</si>
  <si>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</si>
  <si>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</si>
  <si>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</si>
  <si>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</si>
  <si>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</si>
  <si>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</si>
  <si>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</si>
  <si>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</si>
  <si>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</si>
  <si>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</si>
  <si>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</si>
  <si>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</si>
  <si>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</si>
  <si>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</si>
  <si>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</si>
  <si>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</si>
  <si>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</si>
  <si>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</si>
  <si>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</si>
  <si>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</si>
  <si>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</si>
  <si>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</si>
  <si>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</si>
  <si>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</si>
  <si>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</si>
  <si>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</si>
  <si>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</si>
  <si>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</si>
  <si>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</si>
  <si>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</si>
  <si>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</si>
  <si>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</si>
  <si>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</si>
  <si>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</si>
  <si>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</si>
  <si>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</si>
  <si>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</si>
  <si>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</si>
  <si>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</si>
  <si>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</si>
  <si>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</si>
  <si>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</si>
  <si>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</si>
  <si>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</si>
  <si>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</si>
  <si>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</si>
  <si>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</si>
  <si>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</si>
  <si>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</si>
  <si>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</si>
  <si>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</si>
  <si>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</si>
  <si>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</si>
  <si>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</si>
  <si>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</si>
  <si>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</si>
  <si>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</si>
  <si>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</si>
  <si>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</si>
  <si>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</si>
  <si>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</si>
  <si>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</si>
  <si>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</si>
  <si>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</si>
  <si>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</si>
  <si>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</si>
  <si>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全体的に経営状況は健全な数値といえるが，施設全体の老朽化が進んでいるので計画的な施設の更新が必要である。今後も同程度の経営状況で推移していくと思われるが，人口減少を見込んだ適切な規模で効率よく運営していくために，経営戦略に基づき経営の効率化と健全化を図り、持続可能な水道事業の運営に努めたい。</t>
    <rPh sb="0" eb="3">
      <t>ゼンタイテキ</t>
    </rPh>
    <rPh sb="4" eb="6">
      <t>ケイエイ</t>
    </rPh>
    <rPh sb="6" eb="8">
      <t>ジョウキョウ</t>
    </rPh>
    <rPh sb="9" eb="11">
      <t>ケンゼン</t>
    </rPh>
    <rPh sb="12" eb="14">
      <t>スウチ</t>
    </rPh>
    <rPh sb="20" eb="22">
      <t>シセツ</t>
    </rPh>
    <rPh sb="22" eb="24">
      <t>ゼンタイ</t>
    </rPh>
    <rPh sb="25" eb="28">
      <t>ロウキュウカ</t>
    </rPh>
    <rPh sb="29" eb="30">
      <t>スス</t>
    </rPh>
    <rPh sb="36" eb="39">
      <t>ケイカクテキ</t>
    </rPh>
    <rPh sb="40" eb="42">
      <t>シセツ</t>
    </rPh>
    <rPh sb="43" eb="45">
      <t>コウシン</t>
    </rPh>
    <rPh sb="46" eb="48">
      <t>ヒツヨウ</t>
    </rPh>
    <rPh sb="77" eb="79">
      <t>ジンコウ</t>
    </rPh>
    <rPh sb="79" eb="81">
      <t>ゲンショウ</t>
    </rPh>
    <rPh sb="82" eb="84">
      <t>ミコ</t>
    </rPh>
    <rPh sb="86" eb="88">
      <t>テキセツ</t>
    </rPh>
    <rPh sb="89" eb="91">
      <t>キボ</t>
    </rPh>
    <rPh sb="92" eb="94">
      <t>コウリツ</t>
    </rPh>
    <rPh sb="96" eb="98">
      <t>ウンエイ</t>
    </rPh>
    <phoneticPr fontId="4"/>
  </si>
  <si>
    <r>
      <t>①類似団体平均値と比較すると良好な状況であるが，今後も経営改善に向けた取組を続けていく必要がある。
②発生していない。
③全国平均を上回っているが，これからの推移については分析及び評価を慎重に行う必要がある。
④</t>
    </r>
    <r>
      <rPr>
        <sz val="11"/>
        <rFont val="ＭＳ ゴシック"/>
        <family val="3"/>
        <charset val="128"/>
      </rPr>
      <t>令和２年度の簡易水道事業との事業統合によ</t>
    </r>
    <r>
      <rPr>
        <sz val="11"/>
        <color theme="1"/>
        <rFont val="ＭＳ ゴシック"/>
        <family val="3"/>
        <charset val="128"/>
      </rPr>
      <t>り，企業債残高が増加している。
⑤100％を超えており，平均値を上回っているため適正な状況といえる。
⑥類似団体と比較すると下回っており，適正な数値であると思われる。
⑦平均値より下回っているが，施設を更新する際には引続きダウンサイジングについて検討する必要がある。
⑧類似団体と比較すると上回っており，良好な施設運営が行えている。</t>
    </r>
    <rPh sb="1" eb="3">
      <t>ルイジ</t>
    </rPh>
    <rPh sb="3" eb="5">
      <t>ダンタイ</t>
    </rPh>
    <rPh sb="5" eb="8">
      <t>ヘイキンチ</t>
    </rPh>
    <rPh sb="9" eb="11">
      <t>ヒカク</t>
    </rPh>
    <rPh sb="14" eb="16">
      <t>リョウコウ</t>
    </rPh>
    <rPh sb="17" eb="19">
      <t>ジョウキョウ</t>
    </rPh>
    <rPh sb="24" eb="26">
      <t>コンゴ</t>
    </rPh>
    <rPh sb="27" eb="29">
      <t>ケイエイ</t>
    </rPh>
    <rPh sb="29" eb="31">
      <t>カイゼン</t>
    </rPh>
    <rPh sb="32" eb="33">
      <t>ム</t>
    </rPh>
    <rPh sb="35" eb="37">
      <t>トリクミ</t>
    </rPh>
    <rPh sb="38" eb="39">
      <t>ツヅ</t>
    </rPh>
    <rPh sb="43" eb="45">
      <t>ヒツヨウ</t>
    </rPh>
    <rPh sb="51" eb="53">
      <t>ハッセイ</t>
    </rPh>
    <rPh sb="61" eb="63">
      <t>ゼンコク</t>
    </rPh>
    <rPh sb="63" eb="65">
      <t>ヘイキン</t>
    </rPh>
    <rPh sb="66" eb="68">
      <t>ウワマワ</t>
    </rPh>
    <rPh sb="79" eb="81">
      <t>スイイ</t>
    </rPh>
    <rPh sb="86" eb="88">
      <t>ブンセキ</t>
    </rPh>
    <rPh sb="88" eb="89">
      <t>オヨ</t>
    </rPh>
    <rPh sb="90" eb="92">
      <t>ヒョウカ</t>
    </rPh>
    <rPh sb="93" eb="95">
      <t>シンチョウ</t>
    </rPh>
    <rPh sb="96" eb="97">
      <t>オコナ</t>
    </rPh>
    <rPh sb="98" eb="100">
      <t>ヒツヨウ</t>
    </rPh>
    <rPh sb="148" eb="149">
      <t>コ</t>
    </rPh>
    <rPh sb="154" eb="157">
      <t>ヘイキンチ</t>
    </rPh>
    <rPh sb="158" eb="160">
      <t>ウワマワ</t>
    </rPh>
    <rPh sb="166" eb="168">
      <t>テキセイ</t>
    </rPh>
    <rPh sb="169" eb="171">
      <t>ジョウキョウ</t>
    </rPh>
    <rPh sb="178" eb="180">
      <t>ルイジ</t>
    </rPh>
    <rPh sb="180" eb="182">
      <t>ダンタイ</t>
    </rPh>
    <rPh sb="183" eb="185">
      <t>ヒカク</t>
    </rPh>
    <rPh sb="188" eb="190">
      <t>シタマワ</t>
    </rPh>
    <rPh sb="195" eb="197">
      <t>テキセイ</t>
    </rPh>
    <rPh sb="198" eb="200">
      <t>スウチ</t>
    </rPh>
    <rPh sb="204" eb="205">
      <t>オモ</t>
    </rPh>
    <rPh sb="224" eb="226">
      <t>シセツ</t>
    </rPh>
    <rPh sb="227" eb="229">
      <t>コウシン</t>
    </rPh>
    <rPh sb="231" eb="232">
      <t>サイ</t>
    </rPh>
    <rPh sb="234" eb="236">
      <t>ヒキツヅ</t>
    </rPh>
    <rPh sb="249" eb="251">
      <t>ケントウ</t>
    </rPh>
    <rPh sb="253" eb="255">
      <t>ヒツヨウ</t>
    </rPh>
    <rPh sb="261" eb="263">
      <t>ルイジ</t>
    </rPh>
    <rPh sb="263" eb="265">
      <t>ダンタイ</t>
    </rPh>
    <rPh sb="266" eb="268">
      <t>ヒカク</t>
    </rPh>
    <rPh sb="271" eb="273">
      <t>ウワマワ</t>
    </rPh>
    <rPh sb="278" eb="280">
      <t>リョウコウ</t>
    </rPh>
    <rPh sb="281" eb="283">
      <t>シセツ</t>
    </rPh>
    <rPh sb="283" eb="285">
      <t>ウンエイ</t>
    </rPh>
    <rPh sb="286" eb="287">
      <t>オコナ</t>
    </rPh>
    <phoneticPr fontId="4"/>
  </si>
  <si>
    <t>①平均値より低いが，これは令和２年度の簡易水道事業との事業統合によるものである。
②類似団体平均値を下回っているが，近い将来に法定耐用年数に達する管路が多くなっている。
③これから耐用年数に達する管路を多く抱えているので，計画的に更新を実施する。</t>
    <rPh sb="1" eb="4">
      <t>ヘイキンチ</t>
    </rPh>
    <rPh sb="6" eb="7">
      <t>ヒク</t>
    </rPh>
    <rPh sb="42" eb="44">
      <t>ルイジ</t>
    </rPh>
    <rPh sb="44" eb="46">
      <t>ダンタイ</t>
    </rPh>
    <rPh sb="46" eb="49">
      <t>ヘイキンチ</t>
    </rPh>
    <rPh sb="50" eb="52">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</si>
</sst>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1.86</c:v>
                </c:pt>
                <c:pt idx="2" formatCode="#,##0.00;&quot;△&quot;#,##0.00">
                  <c:v>0</c:v>
                </c:pt>
                <c:pt idx="3">
                  <c:v>0.15</c:v>
                </c:pt>
                <c:pt idx="4">
                  <c:v>0.15</c:v>
                </c:pt>
              </c:numCache>
            </c:numRef>
          </c:val>
          <c:extLst>
            <c:ext xmlns:c16="http://schemas.microsoft.com/office/drawing/2014/chart" uri="{C3380CC4-5D6E-409C-BE32-E72D297353CC}">
              <c16:uniqueId val="{00000000-C890-45F4-9C65-026293EF56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C890-45F4-9C65-026293EF56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47.76</c:v>
                </c:pt>
                <c:pt idx="1">
                  <c:v>46.55</c:v>
                </c:pt>
                <c:pt idx="2">
                  <c:v>45.28</c:v>
                </c:pt>
                <c:pt idx="3">
                  <c:v>45.47</c:v>
                </c:pt>
                <c:pt idx="4">
                  <c:v>44.88</c:v>
                </c:pt>
              </c:numCache>
            </c:numRef>
          </c:val>
          <c:extLst>
            <c:ext xmlns:c16="http://schemas.microsoft.com/office/drawing/2014/chart" uri="{C3380CC4-5D6E-409C-BE32-E72D297353CC}">
              <c16:uniqueId val="{00000000-F91F-46A6-B4BC-05C47F5892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F91F-46A6-B4BC-05C47F5892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81.3</c:v>
                </c:pt>
                <c:pt idx="1">
                  <c:v>81.5</c:v>
                </c:pt>
                <c:pt idx="2">
                  <c:v>81.8</c:v>
                </c:pt>
                <c:pt idx="3">
                  <c:v>85</c:v>
                </c:pt>
                <c:pt idx="4">
                  <c:v>85</c:v>
                </c:pt>
              </c:numCache>
            </c:numRef>
          </c:val>
          <c:extLst>
            <c:ext xmlns:c16="http://schemas.microsoft.com/office/drawing/2014/chart" uri="{C3380CC4-5D6E-409C-BE32-E72D297353CC}">
              <c16:uniqueId val="{00000000-3CEB-495E-93FD-3B274CC2C2F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3CEB-495E-93FD-3B274CC2C2F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112.91</c:v>
                </c:pt>
                <c:pt idx="1">
                  <c:v>108.28</c:v>
                </c:pt>
                <c:pt idx="2">
                  <c:v>112.47</c:v>
                </c:pt>
                <c:pt idx="3">
                  <c:v>109.84</c:v>
                </c:pt>
                <c:pt idx="4">
                  <c:v>108.55</c:v>
                </c:pt>
              </c:numCache>
            </c:numRef>
          </c:val>
          <c:extLst>
            <c:ext xmlns:c16="http://schemas.microsoft.com/office/drawing/2014/chart" uri="{C3380CC4-5D6E-409C-BE32-E72D297353CC}">
              <c16:uniqueId val="{00000000-C475-4B12-AC4F-FADD667A3F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C475-4B12-AC4F-FADD667A3F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57.99</c:v>
                </c:pt>
                <c:pt idx="1">
                  <c:v>58.03</c:v>
                </c:pt>
                <c:pt idx="2">
                  <c:v>60.57</c:v>
                </c:pt>
                <c:pt idx="3">
                  <c:v>33.72</c:v>
                </c:pt>
                <c:pt idx="4">
                  <c:v>36.86</c:v>
                </c:pt>
              </c:numCache>
            </c:numRef>
          </c:val>
          <c:extLst>
            <c:ext xmlns:c16="http://schemas.microsoft.com/office/drawing/2014/chart" uri="{C3380CC4-5D6E-409C-BE32-E72D297353CC}">
              <c16:uniqueId val="{00000000-2446-44DC-9FC9-956BB6C6C02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2446-44DC-9FC9-956BB6C6C02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quot;-&quot;">
                  <c:v>3.06</c:v>
                </c:pt>
                <c:pt idx="4" formatCode="#,##0.00;&quot;△&quot;#,##0.00;&quot;-&quot;">
                  <c:v>3.06</c:v>
                </c:pt>
              </c:numCache>
            </c:numRef>
          </c:val>
          <c:extLst>
            <c:ext xmlns:c16="http://schemas.microsoft.com/office/drawing/2014/chart" uri="{C3380CC4-5D6E-409C-BE32-E72D297353CC}">
              <c16:uniqueId val="{00000000-5C92-45AC-902B-CB3112642E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5C92-45AC-902B-CB3112642E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quot;-&quot;">
                  <c:v>47.12</c:v>
                </c:pt>
                <c:pt idx="4">
                  <c:v>0</c:v>
                </c:pt>
              </c:numCache>
            </c:numRef>
          </c:val>
          <c:extLst>
            <c:ext xmlns:c16="http://schemas.microsoft.com/office/drawing/2014/chart" uri="{C3380CC4-5D6E-409C-BE32-E72D297353CC}">
              <c16:uniqueId val="{00000000-6EEC-449B-9618-C35FB335132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6EEC-449B-9618-C35FB335132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392.9</c:v>
                </c:pt>
                <c:pt idx="1">
                  <c:v>677.15</c:v>
                </c:pt>
                <c:pt idx="2">
                  <c:v>700.21</c:v>
                </c:pt>
                <c:pt idx="3">
                  <c:v>464.5</c:v>
                </c:pt>
                <c:pt idx="4">
                  <c:v>411.28</c:v>
                </c:pt>
              </c:numCache>
            </c:numRef>
          </c:val>
          <c:extLst>
            <c:ext xmlns:c16="http://schemas.microsoft.com/office/drawing/2014/chart" uri="{C3380CC4-5D6E-409C-BE32-E72D297353CC}">
              <c16:uniqueId val="{00000000-F85C-43AF-A940-19B803C711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F85C-43AF-A940-19B803C711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473.07</c:v>
                </c:pt>
                <c:pt idx="1">
                  <c:v>486.09</c:v>
                </c:pt>
                <c:pt idx="2">
                  <c:v>471.65</c:v>
                </c:pt>
                <c:pt idx="3">
                  <c:v>673.48</c:v>
                </c:pt>
                <c:pt idx="4">
                  <c:v>636.85</c:v>
                </c:pt>
              </c:numCache>
            </c:numRef>
          </c:val>
          <c:extLst>
            <c:ext xmlns:c16="http://schemas.microsoft.com/office/drawing/2014/chart" uri="{C3380CC4-5D6E-409C-BE32-E72D297353CC}">
              <c16:uniqueId val="{00000000-4EB7-4BF9-9B68-1E7C5AB381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4EB7-4BF9-9B68-1E7C5AB381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111.22</c:v>
                </c:pt>
                <c:pt idx="1">
                  <c:v>106.75</c:v>
                </c:pt>
                <c:pt idx="2">
                  <c:v>111.26</c:v>
                </c:pt>
                <c:pt idx="3">
                  <c:v>101.37</c:v>
                </c:pt>
                <c:pt idx="4">
                  <c:v>101.98</c:v>
                </c:pt>
              </c:numCache>
            </c:numRef>
          </c:val>
          <c:extLst>
            <c:ext xmlns:c16="http://schemas.microsoft.com/office/drawing/2014/chart" uri="{C3380CC4-5D6E-409C-BE32-E72D297353CC}">
              <c16:uniqueId val="{00000000-DE4E-4CBD-A9F6-6C6182CE72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DE4E-4CBD-A9F6-6C6182CE72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207.97</c:v>
                </c:pt>
                <c:pt idx="1">
                  <c:v>218.91</c:v>
                </c:pt>
                <c:pt idx="2">
                  <c:v>209.95</c:v>
                </c:pt>
                <c:pt idx="3">
                  <c:v>220.42</c:v>
                </c:pt>
                <c:pt idx="4">
                  <c:v>223.37</c:v>
                </c:pt>
              </c:numCache>
            </c:numRef>
          </c:val>
          <c:extLst>
            <c:ext xmlns:c16="http://schemas.microsoft.com/office/drawing/2014/chart" uri="{C3380CC4-5D6E-409C-BE32-E72D297353CC}">
              <c16:uniqueId val="{00000000-D27C-476C-9593-DE0BBAE746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D27C-476C-9593-DE0BBAE746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瀬戸内町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8612</v>
      </c>
      <c r="AM8" s="45"/>
      <c r="AN8" s="45"/>
      <c r="AO8" s="45"/>
      <c r="AP8" s="45"/>
      <c r="AQ8" s="45"/>
      <c r="AR8" s="45"/>
      <c r="AS8" s="45"/>
      <c r="AT8" s="46">
        <f>データ!$S$6</f>
        <v>239.65</v>
      </c>
      <c r="AU8" s="47"/>
      <c r="AV8" s="47"/>
      <c r="AW8" s="47"/>
      <c r="AX8" s="47"/>
      <c r="AY8" s="47"/>
      <c r="AZ8" s="47"/>
      <c r="BA8" s="47"/>
      <c r="BB8" s="48">
        <f>データ!$T$6</f>
        <v>35.94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58.86</v>
      </c>
      <c r="J10" s="47"/>
      <c r="K10" s="47"/>
      <c r="L10" s="47"/>
      <c r="M10" s="47"/>
      <c r="N10" s="47"/>
      <c r="O10" s="81"/>
      <c r="P10" s="48">
        <f>データ!$P$6</f>
        <v>85.43</v>
      </c>
      <c r="Q10" s="48"/>
      <c r="R10" s="48"/>
      <c r="S10" s="48"/>
      <c r="T10" s="48"/>
      <c r="U10" s="48"/>
      <c r="V10" s="48"/>
      <c r="W10" s="45">
        <f>データ!$Q$6</f>
        <v>4202</v>
      </c>
      <c r="X10" s="45"/>
      <c r="Y10" s="45"/>
      <c r="Z10" s="45"/>
      <c r="AA10" s="45"/>
      <c r="AB10" s="45"/>
      <c r="AC10" s="45"/>
      <c r="AD10" s="2"/>
      <c r="AE10" s="2"/>
      <c r="AF10" s="2"/>
      <c r="AG10" s="2"/>
      <c r="AH10" s="2"/>
      <c r="AI10" s="2"/>
      <c r="AJ10" s="2"/>
      <c r="AK10" s="2"/>
      <c r="AL10" s="45">
        <f>データ!$U$6</f>
        <v>7260</v>
      </c>
      <c r="AM10" s="45"/>
      <c r="AN10" s="45"/>
      <c r="AO10" s="45"/>
      <c r="AP10" s="45"/>
      <c r="AQ10" s="45"/>
      <c r="AR10" s="45"/>
      <c r="AS10" s="45"/>
      <c r="AT10" s="46">
        <f>データ!$V$6</f>
        <v>1.55</v>
      </c>
      <c r="AU10" s="47"/>
      <c r="AV10" s="47"/>
      <c r="AW10" s="47"/>
      <c r="AX10" s="47"/>
      <c r="AY10" s="47"/>
      <c r="AZ10" s="47"/>
      <c r="BA10" s="47"/>
      <c r="BB10" s="48">
        <f>データ!$W$6</f>
        <v>4683.87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114</v>
      </c>
      <c r="BM47" s="83"/>
      <c r="BN47" s="83"/>
      <c r="BO47" s="83"/>
      <c r="BP47" s="83"/>
      <c r="BQ47" s="83"/>
      <c r="BR47" s="83"/>
      <c r="BS47" s="83"/>
      <c r="BT47" s="83"/>
      <c r="BU47" s="83"/>
      <c r="BV47" s="83"/>
      <c r="BW47" s="83"/>
      <c r="BX47" s="83"/>
      <c r="BY47" s="83"/>
      <c r="BZ47" s="8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KbXO87ogTgo28K6jUWmvgnw87SV0D+ntipyhxTRcv5Z857GQ33eraM+/BtbsYOYA6dbehUhDbvYBHgol7uP9yA==" saltValue="M5/cDko+84qnYumpPg3M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465259</v>
      </c>
      <c r="D6" s="20">
        <f t="shared" si="3"/>
        <v>46</v>
      </c>
      <c r="E6" s="20">
        <f t="shared" si="3"/>
        <v>1</v>
      </c>
      <c r="F6" s="20">
        <f t="shared" si="3"/>
        <v>0</v>
      </c>
      <c r="G6" s="20">
        <f t="shared" si="3"/>
        <v>1</v>
      </c>
      <c r="H6" s="20" t="str">
        <f t="shared" si="3"/>
        <v>鹿児島県　瀬戸内町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58.86</v>
      </c>
      <c r="P6" s="21">
        <f t="shared" si="3"/>
        <v>85.43</v>
      </c>
      <c r="Q6" s="21">
        <f t="shared" si="3"/>
        <v>4202</v>
      </c>
      <c r="R6" s="21">
        <f t="shared" si="3"/>
        <v>8612</v>
      </c>
      <c r="S6" s="21">
        <f t="shared" si="3"/>
        <v>239.65</v>
      </c>
      <c r="T6" s="21">
        <f t="shared" si="3"/>
        <v>35.94</v>
      </c>
      <c r="U6" s="21">
        <f t="shared" si="3"/>
        <v>7260</v>
      </c>
      <c r="V6" s="21">
        <f t="shared" si="3"/>
        <v>1.55</v>
      </c>
      <c r="W6" s="21">
        <f t="shared" si="3"/>
        <v>4683.87</v>
      </c>
      <c r="X6" s="22">
        <f>IF(X7="",NA(),X7)</f>
        <v>112.91</v>
      </c>
      <c r="Y6" s="22">
        <f t="shared" ref="Y6:AG6" si="4">IF(Y7="",NA(),Y7)</f>
        <v>108.28</v>
      </c>
      <c r="Z6" s="22">
        <f t="shared" si="4"/>
        <v>112.47</v>
      </c>
      <c r="AA6" s="22">
        <f t="shared" si="4"/>
        <v>109.84</v>
      </c>
      <c r="AB6" s="22">
        <f t="shared" si="4"/>
        <v>108.55</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2">
        <f t="shared" si="5"/>
        <v>47.12</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392.9</v>
      </c>
      <c r="AU6" s="22">
        <f t="shared" ref="AU6:BC6" si="6">IF(AU7="",NA(),AU7)</f>
        <v>677.15</v>
      </c>
      <c r="AV6" s="22">
        <f t="shared" si="6"/>
        <v>700.21</v>
      </c>
      <c r="AW6" s="22">
        <f t="shared" si="6"/>
        <v>464.5</v>
      </c>
      <c r="AX6" s="22">
        <f t="shared" si="6"/>
        <v>411.28</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473.07</v>
      </c>
      <c r="BF6" s="22">
        <f t="shared" ref="BF6:BN6" si="7">IF(BF7="",NA(),BF7)</f>
        <v>486.09</v>
      </c>
      <c r="BG6" s="22">
        <f t="shared" si="7"/>
        <v>471.65</v>
      </c>
      <c r="BH6" s="22">
        <f t="shared" si="7"/>
        <v>673.48</v>
      </c>
      <c r="BI6" s="22">
        <f t="shared" si="7"/>
        <v>636.85</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111.22</v>
      </c>
      <c r="BQ6" s="22">
        <f t="shared" ref="BQ6:BY6" si="8">IF(BQ7="",NA(),BQ7)</f>
        <v>106.75</v>
      </c>
      <c r="BR6" s="22">
        <f t="shared" si="8"/>
        <v>111.26</v>
      </c>
      <c r="BS6" s="22">
        <f t="shared" si="8"/>
        <v>101.37</v>
      </c>
      <c r="BT6" s="22">
        <f t="shared" si="8"/>
        <v>101.98</v>
      </c>
      <c r="BU6" s="22">
        <f t="shared" si="8"/>
        <v>87.51</v>
      </c>
      <c r="BV6" s="22">
        <f t="shared" si="8"/>
        <v>84.77</v>
      </c>
      <c r="BW6" s="22">
        <f t="shared" si="8"/>
        <v>87.11</v>
      </c>
      <c r="BX6" s="22">
        <f t="shared" si="8"/>
        <v>82.78</v>
      </c>
      <c r="BY6" s="22">
        <f t="shared" si="8"/>
        <v>84.82</v>
      </c>
      <c r="BZ6" s="21" t="str">
        <f>IF(BZ7="","",IF(BZ7="-","【-】","【"&amp;SUBSTITUTE(TEXT(BZ7,"#,##0.00"),"-","△")&amp;"】"))</f>
        <v>【102.35】</v>
      </c>
      <c r="CA6" s="22">
        <f>IF(CA7="",NA(),CA7)</f>
        <v>207.97</v>
      </c>
      <c r="CB6" s="22">
        <f t="shared" ref="CB6:CJ6" si="9">IF(CB7="",NA(),CB7)</f>
        <v>218.91</v>
      </c>
      <c r="CC6" s="22">
        <f t="shared" si="9"/>
        <v>209.95</v>
      </c>
      <c r="CD6" s="22">
        <f t="shared" si="9"/>
        <v>220.42</v>
      </c>
      <c r="CE6" s="22">
        <f t="shared" si="9"/>
        <v>223.37</v>
      </c>
      <c r="CF6" s="22">
        <f t="shared" si="9"/>
        <v>218.42</v>
      </c>
      <c r="CG6" s="22">
        <f t="shared" si="9"/>
        <v>227.27</v>
      </c>
      <c r="CH6" s="22">
        <f t="shared" si="9"/>
        <v>223.98</v>
      </c>
      <c r="CI6" s="22">
        <f t="shared" si="9"/>
        <v>225.09</v>
      </c>
      <c r="CJ6" s="22">
        <f t="shared" si="9"/>
        <v>224.82</v>
      </c>
      <c r="CK6" s="21" t="str">
        <f>IF(CK7="","",IF(CK7="-","【-】","【"&amp;SUBSTITUTE(TEXT(CK7,"#,##0.00"),"-","△")&amp;"】"))</f>
        <v>【167.74】</v>
      </c>
      <c r="CL6" s="22">
        <f>IF(CL7="",NA(),CL7)</f>
        <v>47.76</v>
      </c>
      <c r="CM6" s="22">
        <f t="shared" ref="CM6:CU6" si="10">IF(CM7="",NA(),CM7)</f>
        <v>46.55</v>
      </c>
      <c r="CN6" s="22">
        <f t="shared" si="10"/>
        <v>45.28</v>
      </c>
      <c r="CO6" s="22">
        <f t="shared" si="10"/>
        <v>45.47</v>
      </c>
      <c r="CP6" s="22">
        <f t="shared" si="10"/>
        <v>44.88</v>
      </c>
      <c r="CQ6" s="22">
        <f t="shared" si="10"/>
        <v>50.24</v>
      </c>
      <c r="CR6" s="22">
        <f t="shared" si="10"/>
        <v>50.29</v>
      </c>
      <c r="CS6" s="22">
        <f t="shared" si="10"/>
        <v>49.64</v>
      </c>
      <c r="CT6" s="22">
        <f t="shared" si="10"/>
        <v>49.38</v>
      </c>
      <c r="CU6" s="22">
        <f t="shared" si="10"/>
        <v>50.09</v>
      </c>
      <c r="CV6" s="21" t="str">
        <f>IF(CV7="","",IF(CV7="-","【-】","【"&amp;SUBSTITUTE(TEXT(CV7,"#,##0.00"),"-","△")&amp;"】"))</f>
        <v>【60.29】</v>
      </c>
      <c r="CW6" s="22">
        <f>IF(CW7="",NA(),CW7)</f>
        <v>81.3</v>
      </c>
      <c r="CX6" s="22">
        <f t="shared" ref="CX6:DF6" si="11">IF(CX7="",NA(),CX7)</f>
        <v>81.5</v>
      </c>
      <c r="CY6" s="22">
        <f t="shared" si="11"/>
        <v>81.8</v>
      </c>
      <c r="CZ6" s="22">
        <f t="shared" si="11"/>
        <v>85</v>
      </c>
      <c r="DA6" s="22">
        <f t="shared" si="11"/>
        <v>85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57.99</v>
      </c>
      <c r="DI6" s="22">
        <f t="shared" ref="DI6:DQ6" si="12">IF(DI7="",NA(),DI7)</f>
        <v>58.03</v>
      </c>
      <c r="DJ6" s="22">
        <f t="shared" si="12"/>
        <v>60.57</v>
      </c>
      <c r="DK6" s="22">
        <f t="shared" si="12"/>
        <v>33.72</v>
      </c>
      <c r="DL6" s="22">
        <f t="shared" si="12"/>
        <v>36.86</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2">
        <f t="shared" si="13"/>
        <v>3.06</v>
      </c>
      <c r="DW6" s="22">
        <f t="shared" si="13"/>
        <v>3.06</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2">
        <f t="shared" ref="EE6:EM6" si="14">IF(EE7="",NA(),EE7)</f>
        <v>1.86</v>
      </c>
      <c r="EF6" s="21">
        <f t="shared" si="14"/>
        <v>0</v>
      </c>
      <c r="EG6" s="22">
        <f t="shared" si="14"/>
        <v>0.15</v>
      </c>
      <c r="EH6" s="22">
        <f t="shared" si="14"/>
        <v>0.15</v>
      </c>
      <c r="EI6" s="22">
        <f t="shared" si="14"/>
        <v>0.44</v>
      </c>
      <c r="EJ6" s="22">
        <f t="shared" si="14"/>
        <v>0.52</v>
      </c>
      <c r="EK6" s="22">
        <f t="shared" si="14"/>
        <v>0.47</v>
      </c>
      <c r="EL6" s="22">
        <f t="shared" si="14"/>
        <v>0.4</v>
      </c>
      <c r="EM6" s="22">
        <f t="shared" si="14"/>
        <v>0.36</v>
      </c>
      <c r="EN6" s="21" t="str">
        <f>IF(EN7="","",IF(EN7="-","【-】","【"&amp;SUBSTITUTE(TEXT(EN7,"#,##0.00"),"-","△")&amp;"】"))</f>
        <v>【0.66】</v>
      </c>
    </row>
    <row r="7" spans="1:144" s="23" customFormat="1">
      <c r="A7" s="15"/>
      <c r="B7" s="24">
        <v>2021</v>
      </c>
      <c r="C7" s="24">
        <v>465259</v>
      </c>
      <c r="D7" s="24">
        <v>46</v>
      </c>
      <c r="E7" s="24">
        <v>1</v>
      </c>
      <c r="F7" s="24">
        <v>0</v>
      </c>
      <c r="G7" s="24">
        <v>1</v>
      </c>
      <c r="H7" s="24" t="s">
        <v>93</v>
      </c>
      <c r="I7" s="24" t="s">
        <v>94</v>
      </c>
      <c r="J7" s="24" t="s">
        <v>95</v>
      </c>
      <c r="K7" s="24" t="s">
        <v>96</v>
      </c>
      <c r="L7" s="24" t="s">
        <v>97</v>
      </c>
      <c r="M7" s="24" t="s">
        <v>98</v>
      </c>
      <c r="N7" s="25" t="s">
        <v>99</v>
      </c>
      <c r="O7" s="25">
        <v>58.86</v>
      </c>
      <c r="P7" s="25">
        <v>85.43</v>
      </c>
      <c r="Q7" s="25">
        <v>4202</v>
      </c>
      <c r="R7" s="25">
        <v>8612</v>
      </c>
      <c r="S7" s="25">
        <v>239.65</v>
      </c>
      <c r="T7" s="25">
        <v>35.94</v>
      </c>
      <c r="U7" s="25">
        <v>7260</v>
      </c>
      <c r="V7" s="25">
        <v>1.55</v>
      </c>
      <c r="W7" s="25">
        <v>4683.87</v>
      </c>
      <c r="X7" s="25">
        <v>112.91</v>
      </c>
      <c r="Y7" s="25">
        <v>108.28</v>
      </c>
      <c r="Z7" s="25">
        <v>112.47</v>
      </c>
      <c r="AA7" s="25">
        <v>109.84</v>
      </c>
      <c r="AB7" s="25">
        <v>108.55</v>
      </c>
      <c r="AC7" s="25">
        <v>104.47</v>
      </c>
      <c r="AD7" s="25">
        <v>103.81</v>
      </c>
      <c r="AE7" s="25">
        <v>104.35</v>
      </c>
      <c r="AF7" s="25">
        <v>105.34</v>
      </c>
      <c r="AG7" s="25">
        <v>105.77</v>
      </c>
      <c r="AH7" s="25">
        <v>111.39</v>
      </c>
      <c r="AI7" s="25">
        <v>0</v>
      </c>
      <c r="AJ7" s="25">
        <v>0</v>
      </c>
      <c r="AK7" s="25">
        <v>0</v>
      </c>
      <c r="AL7" s="25">
        <v>47.12</v>
      </c>
      <c r="AM7" s="25">
        <v>0</v>
      </c>
      <c r="AN7" s="25">
        <v>16.399999999999999</v>
      </c>
      <c r="AO7" s="25">
        <v>25.66</v>
      </c>
      <c r="AP7" s="25">
        <v>21.69</v>
      </c>
      <c r="AQ7" s="25">
        <v>24.04</v>
      </c>
      <c r="AR7" s="25">
        <v>28.03</v>
      </c>
      <c r="AS7" s="25">
        <v>1.3</v>
      </c>
      <c r="AT7" s="25">
        <v>392.9</v>
      </c>
      <c r="AU7" s="25">
        <v>677.15</v>
      </c>
      <c r="AV7" s="25">
        <v>700.21</v>
      </c>
      <c r="AW7" s="25">
        <v>464.5</v>
      </c>
      <c r="AX7" s="25">
        <v>411.28</v>
      </c>
      <c r="AY7" s="25">
        <v>293.23</v>
      </c>
      <c r="AZ7" s="25">
        <v>300.14</v>
      </c>
      <c r="BA7" s="25">
        <v>301.04000000000002</v>
      </c>
      <c r="BB7" s="25">
        <v>305.08</v>
      </c>
      <c r="BC7" s="25">
        <v>305.33999999999997</v>
      </c>
      <c r="BD7" s="25">
        <v>261.51</v>
      </c>
      <c r="BE7" s="25">
        <v>473.07</v>
      </c>
      <c r="BF7" s="25">
        <v>486.09</v>
      </c>
      <c r="BG7" s="25">
        <v>471.65</v>
      </c>
      <c r="BH7" s="25">
        <v>673.48</v>
      </c>
      <c r="BI7" s="25">
        <v>636.85</v>
      </c>
      <c r="BJ7" s="25">
        <v>542.29999999999995</v>
      </c>
      <c r="BK7" s="25">
        <v>566.65</v>
      </c>
      <c r="BL7" s="25">
        <v>551.62</v>
      </c>
      <c r="BM7" s="25">
        <v>585.59</v>
      </c>
      <c r="BN7" s="25">
        <v>561.34</v>
      </c>
      <c r="BO7" s="25">
        <v>265.16000000000003</v>
      </c>
      <c r="BP7" s="25">
        <v>111.22</v>
      </c>
      <c r="BQ7" s="25">
        <v>106.75</v>
      </c>
      <c r="BR7" s="25">
        <v>111.26</v>
      </c>
      <c r="BS7" s="25">
        <v>101.37</v>
      </c>
      <c r="BT7" s="25">
        <v>101.98</v>
      </c>
      <c r="BU7" s="25">
        <v>87.51</v>
      </c>
      <c r="BV7" s="25">
        <v>84.77</v>
      </c>
      <c r="BW7" s="25">
        <v>87.11</v>
      </c>
      <c r="BX7" s="25">
        <v>82.78</v>
      </c>
      <c r="BY7" s="25">
        <v>84.82</v>
      </c>
      <c r="BZ7" s="25">
        <v>102.35</v>
      </c>
      <c r="CA7" s="25">
        <v>207.97</v>
      </c>
      <c r="CB7" s="25">
        <v>218.91</v>
      </c>
      <c r="CC7" s="25">
        <v>209.95</v>
      </c>
      <c r="CD7" s="25">
        <v>220.42</v>
      </c>
      <c r="CE7" s="25">
        <v>223.37</v>
      </c>
      <c r="CF7" s="25">
        <v>218.42</v>
      </c>
      <c r="CG7" s="25">
        <v>227.27</v>
      </c>
      <c r="CH7" s="25">
        <v>223.98</v>
      </c>
      <c r="CI7" s="25">
        <v>225.09</v>
      </c>
      <c r="CJ7" s="25">
        <v>224.82</v>
      </c>
      <c r="CK7" s="25">
        <v>167.74</v>
      </c>
      <c r="CL7" s="25">
        <v>47.76</v>
      </c>
      <c r="CM7" s="25">
        <v>46.55</v>
      </c>
      <c r="CN7" s="25">
        <v>45.28</v>
      </c>
      <c r="CO7" s="25">
        <v>45.47</v>
      </c>
      <c r="CP7" s="25">
        <v>44.88</v>
      </c>
      <c r="CQ7" s="25">
        <v>50.24</v>
      </c>
      <c r="CR7" s="25">
        <v>50.29</v>
      </c>
      <c r="CS7" s="25">
        <v>49.64</v>
      </c>
      <c r="CT7" s="25">
        <v>49.38</v>
      </c>
      <c r="CU7" s="25">
        <v>50.09</v>
      </c>
      <c r="CV7" s="25">
        <v>60.29</v>
      </c>
      <c r="CW7" s="25">
        <v>81.3</v>
      </c>
      <c r="CX7" s="25">
        <v>81.5</v>
      </c>
      <c r="CY7" s="25">
        <v>81.8</v>
      </c>
      <c r="CZ7" s="25">
        <v>85</v>
      </c>
      <c r="DA7" s="25">
        <v>85</v>
      </c>
      <c r="DB7" s="25">
        <v>78.650000000000006</v>
      </c>
      <c r="DC7" s="25">
        <v>77.73</v>
      </c>
      <c r="DD7" s="25">
        <v>78.09</v>
      </c>
      <c r="DE7" s="25">
        <v>78.010000000000005</v>
      </c>
      <c r="DF7" s="25">
        <v>77.599999999999994</v>
      </c>
      <c r="DG7" s="25">
        <v>90.12</v>
      </c>
      <c r="DH7" s="25">
        <v>57.99</v>
      </c>
      <c r="DI7" s="25">
        <v>58.03</v>
      </c>
      <c r="DJ7" s="25">
        <v>60.57</v>
      </c>
      <c r="DK7" s="25">
        <v>33.72</v>
      </c>
      <c r="DL7" s="25">
        <v>36.86</v>
      </c>
      <c r="DM7" s="25">
        <v>45.14</v>
      </c>
      <c r="DN7" s="25">
        <v>45.85</v>
      </c>
      <c r="DO7" s="25">
        <v>47.31</v>
      </c>
      <c r="DP7" s="25">
        <v>47.5</v>
      </c>
      <c r="DQ7" s="25">
        <v>48.41</v>
      </c>
      <c r="DR7" s="25">
        <v>50.88</v>
      </c>
      <c r="DS7" s="25">
        <v>0</v>
      </c>
      <c r="DT7" s="25">
        <v>0</v>
      </c>
      <c r="DU7" s="25">
        <v>0</v>
      </c>
      <c r="DV7" s="25">
        <v>3.06</v>
      </c>
      <c r="DW7" s="25">
        <v>3.06</v>
      </c>
      <c r="DX7" s="25">
        <v>13.58</v>
      </c>
      <c r="DY7" s="25">
        <v>14.13</v>
      </c>
      <c r="DZ7" s="25">
        <v>16.77</v>
      </c>
      <c r="EA7" s="25">
        <v>17.399999999999999</v>
      </c>
      <c r="EB7" s="25">
        <v>18.64</v>
      </c>
      <c r="EC7" s="25">
        <v>22.3</v>
      </c>
      <c r="ED7" s="25">
        <v>0</v>
      </c>
      <c r="EE7" s="25">
        <v>1.86</v>
      </c>
      <c r="EF7" s="25">
        <v>0</v>
      </c>
      <c r="EG7" s="25">
        <v>0.15</v>
      </c>
      <c r="EH7" s="25">
        <v>0.15</v>
      </c>
      <c r="EI7" s="25">
        <v>0.44</v>
      </c>
      <c r="EJ7" s="25">
        <v>0.52</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2023-02-21T02:57:31Z</cp:lastPrinted>
  <dcterms:created xsi:type="dcterms:W3CDTF">2022-12-01T01:07:14Z</dcterms:created>
  <dcterms:modified xsi:type="dcterms:W3CDTF">2023-02-27T00:42:44Z</dcterms:modified>
  <cp:category/>
</cp:coreProperties>
</file>