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33 大和村○\05 再提出\"/>
    </mc:Choice>
  </mc:AlternateContent>
  <workbookProtection workbookAlgorithmName="SHA-512" workbookHashValue="2KvmhLTJVts8VGtsg/ZvgpB6nVtMcg3G8C3teZ2Cenyu7XD8VOyTTlhxW/UsDRI6BXbuO7m6Yc+jlmdi9zBcSA==" workbookSaltValue="zxmkXvkIzYcl5kzytJHDT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alcChain>
</file>

<file path=xl/sharedStrings.xml><?xml version="1.0" encoding="utf-8"?>
<sst xmlns="http://schemas.openxmlformats.org/spreadsheetml/2006/main" count="236" uniqueCount="120">
  <si>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</si>
  <si>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</si>
  <si>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</si>
  <si>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</si>
  <si>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</si>
  <si>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</si>
  <si>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</si>
  <si>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</si>
  <si>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</si>
  <si>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</si>
  <si>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</si>
  <si>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</si>
  <si>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</si>
  <si>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</si>
  <si>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</si>
  <si>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</si>
  <si>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</si>
  <si>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</si>
  <si>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</si>
  <si>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</si>
  <si>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</si>
  <si>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</si>
  <si>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</si>
  <si>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</si>
  <si>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</si>
  <si>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</si>
  <si>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</si>
  <si>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</si>
  <si>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</si>
  <si>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</si>
  <si>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</si>
  <si>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</si>
  <si>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</si>
  <si>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</si>
  <si>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</si>
  <si>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</si>
  <si>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</si>
  <si>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</si>
  <si>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</si>
  <si>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</si>
  <si>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</si>
  <si>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</si>
  <si>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</si>
  <si>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</si>
  <si>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</si>
  <si>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</si>
  <si>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</si>
  <si>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</si>
  <si>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</si>
  <si>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</si>
  <si>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</si>
  <si>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</si>
  <si>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</si>
  <si>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</si>
  <si>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</si>
  <si>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</si>
  <si>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</si>
  <si>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</si>
  <si>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</si>
  <si>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</si>
  <si>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</si>
  <si>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</si>
  <si>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</si>
  <si>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</si>
  <si>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</si>
  <si>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</si>
  <si>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</si>
  <si>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</si>
  <si>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</si>
  <si>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</si>
  <si>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</si>
  <si>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</si>
  <si>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</si>
  <si>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</si>
  <si>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</si>
  <si>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</si>
  <si>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</si>
  <si>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</si>
  <si>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</si>
  <si>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</si>
  <si>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</si>
  <si>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</si>
  <si>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</si>
  <si>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</si>
  <si>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</si>
  <si>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</si>
  <si>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</si>
  <si>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</si>
  <si>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</si>
  <si>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</si>
  <si>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</si>
  <si>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</si>
  <si>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</si>
  <si>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</si>
  <si>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</si>
  <si>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</si>
  <si>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</si>
  <si>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</si>
  <si>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大和村</t>
  </si>
  <si>
    <t>法非適用</t>
  </si>
  <si>
    <t>下水道事業</t>
  </si>
  <si>
    <t>農業集落排水</t>
  </si>
  <si>
    <t>F3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</si>
  <si>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</si>
  <si>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</si>
  <si>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</si>
  <si>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</si>
  <si>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</si>
  <si>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</si>
  <si>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</si>
  <si>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</si>
  <si>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</si>
  <si>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</si>
  <si>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</si>
  <si>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</si>
  <si>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</si>
  <si>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</si>
  <si>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①収益的収支比率については、前年度より1.2ポイント減少している。主な要因は収益的収支に関する費用の増加である。　　　　　　　　　　　　　　　　　　　　　　　　④企業債残高対策事業比率については、一般会計負担により減となった。　　　　　　　　　　　　　　　　　　　  　　 ⑤経費回収率については、前年度より、8.2ポイント増加している。主な要因は、使用料収入の増加である。今後も、接続率の向上を図っていく。　　　　　　　　　　　　　　　　　　　　　　　　　　　　　　　　　　⑥汚水処理原価については、前年度より約46円減少している。主な要因は、年間有収水量の増加である。                                                                     ⑦施設利用率については、前年度より1.98ポイント減少している。主な要因は、処理区域増加による加入率の減少によるもの。今後は、加入推進を行い、加入率を上げる。                                                                                                                                                                                                            ⑧水洗化率については、前年度より31.03ポイント減少している。主な要因は、処理区域の増加によるものである。今後は水洗化率の向上を図っていく。</t>
    <rPh sb="1" eb="3">
      <t>シュウエキ</t>
    </rPh>
    <rPh sb="3" eb="4">
      <t>テキ</t>
    </rPh>
    <rPh sb="4" eb="6">
      <t>シュウシ</t>
    </rPh>
    <rPh sb="6" eb="8">
      <t>ヒリツ</t>
    </rPh>
    <rPh sb="14" eb="17">
      <t>ゼンネンド</t>
    </rPh>
    <rPh sb="26" eb="28">
      <t>ゲンショウ</t>
    </rPh>
    <rPh sb="33" eb="34">
      <t>オモ</t>
    </rPh>
    <rPh sb="35" eb="37">
      <t>ヨウイン</t>
    </rPh>
    <rPh sb="38" eb="40">
      <t>シュウエキ</t>
    </rPh>
    <rPh sb="40" eb="41">
      <t>テキ</t>
    </rPh>
    <rPh sb="41" eb="43">
      <t>シュウシ</t>
    </rPh>
    <rPh sb="44" eb="45">
      <t>カン</t>
    </rPh>
    <rPh sb="47" eb="49">
      <t>ヒヨウ</t>
    </rPh>
    <rPh sb="50" eb="52">
      <t>ゾウカ</t>
    </rPh>
    <rPh sb="81" eb="84">
      <t>キギョウサイ</t>
    </rPh>
    <rPh sb="84" eb="86">
      <t>ザンダカ</t>
    </rPh>
    <rPh sb="86" eb="88">
      <t>タイサク</t>
    </rPh>
    <rPh sb="88" eb="90">
      <t>ジギョウ</t>
    </rPh>
    <rPh sb="90" eb="92">
      <t>ヒリツ</t>
    </rPh>
    <rPh sb="98" eb="100">
      <t>イッパン</t>
    </rPh>
    <rPh sb="100" eb="102">
      <t>カイケイ</t>
    </rPh>
    <rPh sb="102" eb="104">
      <t>フタン</t>
    </rPh>
    <rPh sb="107" eb="108">
      <t>ゲン</t>
    </rPh>
    <rPh sb="138" eb="140">
      <t>ケイヒ</t>
    </rPh>
    <rPh sb="140" eb="143">
      <t>カイシュウリツ</t>
    </rPh>
    <rPh sb="149" eb="151">
      <t>ゼンネン</t>
    </rPh>
    <rPh sb="151" eb="152">
      <t>ド</t>
    </rPh>
    <rPh sb="162" eb="164">
      <t>ゾウカ</t>
    </rPh>
    <rPh sb="169" eb="170">
      <t>オモ</t>
    </rPh>
    <rPh sb="171" eb="173">
      <t>ヨウイン</t>
    </rPh>
    <rPh sb="187" eb="189">
      <t>コンゴ</t>
    </rPh>
    <rPh sb="191" eb="193">
      <t>セツゾク</t>
    </rPh>
    <rPh sb="193" eb="194">
      <t>リツ</t>
    </rPh>
    <rPh sb="195" eb="197">
      <t>コウジョウ</t>
    </rPh>
    <rPh sb="198" eb="199">
      <t>ハカ</t>
    </rPh>
    <rPh sb="239" eb="241">
      <t>オスイ</t>
    </rPh>
    <rPh sb="241" eb="243">
      <t>ショリ</t>
    </rPh>
    <rPh sb="243" eb="245">
      <t>ゲンカ</t>
    </rPh>
    <rPh sb="251" eb="254">
      <t>ゼンネンド</t>
    </rPh>
    <rPh sb="256" eb="257">
      <t>ヤク</t>
    </rPh>
    <rPh sb="259" eb="260">
      <t>エン</t>
    </rPh>
    <rPh sb="260" eb="262">
      <t>ゲンショウ</t>
    </rPh>
    <rPh sb="267" eb="268">
      <t>オモ</t>
    </rPh>
    <rPh sb="269" eb="271">
      <t>ヨウイン</t>
    </rPh>
    <rPh sb="273" eb="275">
      <t>ネンカン</t>
    </rPh>
    <rPh sb="275" eb="276">
      <t>ユウ</t>
    </rPh>
    <rPh sb="276" eb="277">
      <t>シュウ</t>
    </rPh>
    <rPh sb="277" eb="279">
      <t>スイリョウ</t>
    </rPh>
    <rPh sb="280" eb="282">
      <t>ゾウカ</t>
    </rPh>
    <rPh sb="356" eb="358">
      <t>シセツ</t>
    </rPh>
    <rPh sb="358" eb="361">
      <t>リヨウリツ</t>
    </rPh>
    <rPh sb="367" eb="370">
      <t>ゼンネンド</t>
    </rPh>
    <rPh sb="380" eb="382">
      <t>ゲンショウ</t>
    </rPh>
    <rPh sb="387" eb="388">
      <t>オモ</t>
    </rPh>
    <rPh sb="389" eb="391">
      <t>ヨウイン</t>
    </rPh>
    <rPh sb="393" eb="395">
      <t>ショリ</t>
    </rPh>
    <rPh sb="395" eb="397">
      <t>クイキ</t>
    </rPh>
    <rPh sb="397" eb="399">
      <t>ゾウカ</t>
    </rPh>
    <rPh sb="402" eb="405">
      <t>カニュウリツ</t>
    </rPh>
    <rPh sb="406" eb="408">
      <t>ゲンショウ</t>
    </rPh>
    <rPh sb="414" eb="416">
      <t>コンゴ</t>
    </rPh>
    <rPh sb="418" eb="420">
      <t>カニュウ</t>
    </rPh>
    <rPh sb="420" eb="422">
      <t>スイシン</t>
    </rPh>
    <rPh sb="423" eb="424">
      <t>オコナ</t>
    </rPh>
    <rPh sb="426" eb="429">
      <t>カニュウリツ</t>
    </rPh>
    <rPh sb="430" eb="431">
      <t>ア</t>
    </rPh>
    <rPh sb="639" eb="642">
      <t>スイセンカ</t>
    </rPh>
    <rPh sb="642" eb="643">
      <t>リツ</t>
    </rPh>
    <rPh sb="649" eb="652">
      <t>ゼンネンド</t>
    </rPh>
    <rPh sb="663" eb="665">
      <t>ゲンショウ</t>
    </rPh>
    <rPh sb="670" eb="671">
      <t>オモ</t>
    </rPh>
    <rPh sb="672" eb="674">
      <t>ヨウイン</t>
    </rPh>
    <rPh sb="676" eb="678">
      <t>ショリ</t>
    </rPh>
    <rPh sb="678" eb="680">
      <t>クイキ</t>
    </rPh>
    <rPh sb="681" eb="683">
      <t>ゾウカ</t>
    </rPh>
    <rPh sb="692" eb="694">
      <t>コンゴ</t>
    </rPh>
    <rPh sb="695" eb="697">
      <t>スイセン</t>
    </rPh>
    <rPh sb="697" eb="698">
      <t>カ</t>
    </rPh>
    <rPh sb="698" eb="699">
      <t>リツ</t>
    </rPh>
    <rPh sb="700" eb="702">
      <t>コウジョウ</t>
    </rPh>
    <rPh sb="703" eb="704">
      <t>ハカ</t>
    </rPh>
    <phoneticPr fontId="4"/>
  </si>
  <si>
    <t>建設物及び管路に関しては、法定耐用年数に達しておらず軽微な修繕などにて対応を行っている。しかし、電気設備等に関しては、機能強化事業等による対応を実施しているところである。今後も管理強化を行い延命を図っていく。</t>
    <rPh sb="0" eb="2">
      <t>ケンセツ</t>
    </rPh>
    <rPh sb="2" eb="3">
      <t>ブツ</t>
    </rPh>
    <rPh sb="3" eb="4">
      <t>オヨ</t>
    </rPh>
    <rPh sb="5" eb="7">
      <t>カンロ</t>
    </rPh>
    <rPh sb="8" eb="9">
      <t>カン</t>
    </rPh>
    <rPh sb="15" eb="16">
      <t>タイ</t>
    </rPh>
    <rPh sb="16" eb="17">
      <t>ヨウ</t>
    </rPh>
    <rPh sb="52" eb="53">
      <t>トウ</t>
    </rPh>
    <phoneticPr fontId="4"/>
  </si>
  <si>
    <t>総括としては、現在行っている整備事業の実施に伴う企業債残高の増加が見込まれ、支払利息の増加により収益的収支費用による経営への影響が懸念される。今後は、経営分析を行い、中長期的な計画を立て事業を行っていく必要がある。</t>
    <rPh sb="0" eb="2">
      <t>ソウカツ</t>
    </rPh>
    <rPh sb="7" eb="9">
      <t>ゲンザイ</t>
    </rPh>
    <rPh sb="9" eb="10">
      <t>オコナ</t>
    </rPh>
    <rPh sb="14" eb="16">
      <t>セイビ</t>
    </rPh>
    <rPh sb="16" eb="18">
      <t>ジギョウ</t>
    </rPh>
    <rPh sb="19" eb="21">
      <t>ジッシ</t>
    </rPh>
    <rPh sb="22" eb="23">
      <t>トモナ</t>
    </rPh>
    <rPh sb="24" eb="26">
      <t>キギョウ</t>
    </rPh>
    <rPh sb="26" eb="27">
      <t>サイ</t>
    </rPh>
    <rPh sb="27" eb="29">
      <t>ザンダカ</t>
    </rPh>
    <rPh sb="30" eb="32">
      <t>ゾウカ</t>
    </rPh>
    <rPh sb="33" eb="35">
      <t>ミコ</t>
    </rPh>
    <rPh sb="38" eb="40">
      <t>シハラ</t>
    </rPh>
    <rPh sb="40" eb="42">
      <t>リソク</t>
    </rPh>
    <rPh sb="43" eb="45">
      <t>ゾウカ</t>
    </rPh>
    <rPh sb="48" eb="51">
      <t>シュウエキテキ</t>
    </rPh>
    <rPh sb="51" eb="53">
      <t>シュウシ</t>
    </rPh>
    <rPh sb="53" eb="55">
      <t>ヒヨウ</t>
    </rPh>
    <rPh sb="58" eb="60">
      <t>ケイエイ</t>
    </rPh>
    <rPh sb="62" eb="64">
      <t>エイキョウ</t>
    </rPh>
    <rPh sb="65" eb="67">
      <t>ケネン</t>
    </rPh>
    <rPh sb="71" eb="73">
      <t>コンゴ</t>
    </rPh>
    <rPh sb="75" eb="77">
      <t>ケイエイ</t>
    </rPh>
    <rPh sb="77" eb="79">
      <t>ブンセキ</t>
    </rPh>
    <rPh sb="80" eb="81">
      <t>オコナ</t>
    </rPh>
    <rPh sb="83" eb="84">
      <t>チュウ</t>
    </rPh>
    <rPh sb="84" eb="85">
      <t>チョウ</t>
    </rPh>
    <rPh sb="85" eb="86">
      <t>キ</t>
    </rPh>
    <rPh sb="86" eb="87">
      <t>テキ</t>
    </rPh>
    <rPh sb="88" eb="90">
      <t>ケイカク</t>
    </rPh>
    <rPh sb="91" eb="92">
      <t>タ</t>
    </rPh>
    <rPh sb="93" eb="95">
      <t>ジギョウ</t>
    </rPh>
    <rPh sb="96" eb="97">
      <t>オコナ</t>
    </rPh>
    <rPh sb="101" eb="10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</si>
</sst>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B03-40BE-B8B8-D55E850AC10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0.04</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FB03-40BE-B8B8-D55E850AC10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30.66</c:v>
                </c:pt>
                <c:pt idx="1">
                  <c:v>35.700000000000003</c:v>
                </c:pt>
                <c:pt idx="2">
                  <c:v>41.19</c:v>
                </c:pt>
                <c:pt idx="3">
                  <c:v>44.39</c:v>
                </c:pt>
                <c:pt idx="4">
                  <c:v>42.41</c:v>
                </c:pt>
              </c:numCache>
            </c:numRef>
          </c:val>
          <c:extLst>
            <c:ext xmlns:c16="http://schemas.microsoft.com/office/drawing/2014/chart" uri="{C3380CC4-5D6E-409C-BE32-E72D297353CC}">
              <c16:uniqueId val="{00000000-0E82-49A0-BDC1-EFDAB6586B5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40.93</c:v>
                </c:pt>
                <c:pt idx="1">
                  <c:v>43.38</c:v>
                </c:pt>
                <c:pt idx="2">
                  <c:v>42.33</c:v>
                </c:pt>
                <c:pt idx="3">
                  <c:v>41.66</c:v>
                </c:pt>
                <c:pt idx="4">
                  <c:v>36.369999999999997</c:v>
                </c:pt>
              </c:numCache>
            </c:numRef>
          </c:val>
          <c:smooth val="0"/>
          <c:extLst>
            <c:ext xmlns:c16="http://schemas.microsoft.com/office/drawing/2014/chart" uri="{C3380CC4-5D6E-409C-BE32-E72D297353CC}">
              <c16:uniqueId val="{00000001-0E82-49A0-BDC1-EFDAB6586B5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80.34</c:v>
                </c:pt>
                <c:pt idx="1">
                  <c:v>81.17</c:v>
                </c:pt>
                <c:pt idx="2">
                  <c:v>93.22</c:v>
                </c:pt>
                <c:pt idx="3">
                  <c:v>96.55</c:v>
                </c:pt>
                <c:pt idx="4">
                  <c:v>65.52</c:v>
                </c:pt>
              </c:numCache>
            </c:numRef>
          </c:val>
          <c:extLst>
            <c:ext xmlns:c16="http://schemas.microsoft.com/office/drawing/2014/chart" uri="{C3380CC4-5D6E-409C-BE32-E72D297353CC}">
              <c16:uniqueId val="{00000000-6816-41A5-92B7-81AF2D95D48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62.73</c:v>
                </c:pt>
                <c:pt idx="1">
                  <c:v>62.02</c:v>
                </c:pt>
                <c:pt idx="2">
                  <c:v>62.5</c:v>
                </c:pt>
                <c:pt idx="3">
                  <c:v>58.77</c:v>
                </c:pt>
                <c:pt idx="4">
                  <c:v>59.58</c:v>
                </c:pt>
              </c:numCache>
            </c:numRef>
          </c:val>
          <c:smooth val="0"/>
          <c:extLst>
            <c:ext xmlns:c16="http://schemas.microsoft.com/office/drawing/2014/chart" uri="{C3380CC4-5D6E-409C-BE32-E72D297353CC}">
              <c16:uniqueId val="{00000001-6816-41A5-92B7-81AF2D95D48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90.36</c:v>
                </c:pt>
                <c:pt idx="1">
                  <c:v>99.32</c:v>
                </c:pt>
                <c:pt idx="2">
                  <c:v>94.92</c:v>
                </c:pt>
                <c:pt idx="3">
                  <c:v>104.03</c:v>
                </c:pt>
                <c:pt idx="4">
                  <c:v>102.83</c:v>
                </c:pt>
              </c:numCache>
            </c:numRef>
          </c:val>
          <c:extLst>
            <c:ext xmlns:c16="http://schemas.microsoft.com/office/drawing/2014/chart" uri="{C3380CC4-5D6E-409C-BE32-E72D297353CC}">
              <c16:uniqueId val="{00000000-FAFB-410E-AD4D-89752798A3F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AFB-410E-AD4D-89752798A3F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082-4BD4-8AAE-AB1A4A64102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82-4BD4-8AAE-AB1A4A64102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7FE-4BC0-9AF7-92D7EB7DD6D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FE-4BC0-9AF7-92D7EB7DD6D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FC3-4A9F-BB83-970D70B4B5B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C3-4A9F-BB83-970D70B4B5B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5AE-4446-9A04-517446D79A9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AE-4446-9A04-517446D79A9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formatCode="#,##0.00;&quot;△&quot;#,##0.00;&quot;-&quot;">
                  <c:v>406.94</c:v>
                </c:pt>
                <c:pt idx="3" formatCode="#,##0.00;&quot;△&quot;#,##0.00;&quot;-&quot;">
                  <c:v>625.66</c:v>
                </c:pt>
                <c:pt idx="4">
                  <c:v>0</c:v>
                </c:pt>
              </c:numCache>
            </c:numRef>
          </c:val>
          <c:extLst>
            <c:ext xmlns:c16="http://schemas.microsoft.com/office/drawing/2014/chart" uri="{C3380CC4-5D6E-409C-BE32-E72D297353CC}">
              <c16:uniqueId val="{00000000-B526-443E-AD12-BEDCBF05333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982.29</c:v>
                </c:pt>
                <c:pt idx="1">
                  <c:v>713.28</c:v>
                </c:pt>
                <c:pt idx="2">
                  <c:v>673.08</c:v>
                </c:pt>
                <c:pt idx="3">
                  <c:v>746.98</c:v>
                </c:pt>
                <c:pt idx="4">
                  <c:v>904.55</c:v>
                </c:pt>
              </c:numCache>
            </c:numRef>
          </c:val>
          <c:smooth val="0"/>
          <c:extLst>
            <c:ext xmlns:c16="http://schemas.microsoft.com/office/drawing/2014/chart" uri="{C3380CC4-5D6E-409C-BE32-E72D297353CC}">
              <c16:uniqueId val="{00000001-B526-443E-AD12-BEDCBF05333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39.1</c:v>
                </c:pt>
                <c:pt idx="1">
                  <c:v>46.2</c:v>
                </c:pt>
                <c:pt idx="2">
                  <c:v>53.96</c:v>
                </c:pt>
                <c:pt idx="3">
                  <c:v>39.35</c:v>
                </c:pt>
                <c:pt idx="4">
                  <c:v>47.55</c:v>
                </c:pt>
              </c:numCache>
            </c:numRef>
          </c:val>
          <c:extLst>
            <c:ext xmlns:c16="http://schemas.microsoft.com/office/drawing/2014/chart" uri="{C3380CC4-5D6E-409C-BE32-E72D297353CC}">
              <c16:uniqueId val="{00000000-0A16-4B66-A0C3-8B7B46F9323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41.25</c:v>
                </c:pt>
                <c:pt idx="1">
                  <c:v>40.75</c:v>
                </c:pt>
                <c:pt idx="2">
                  <c:v>42.44</c:v>
                </c:pt>
                <c:pt idx="3">
                  <c:v>40.49</c:v>
                </c:pt>
                <c:pt idx="4">
                  <c:v>39.69</c:v>
                </c:pt>
              </c:numCache>
            </c:numRef>
          </c:val>
          <c:smooth val="0"/>
          <c:extLst>
            <c:ext xmlns:c16="http://schemas.microsoft.com/office/drawing/2014/chart" uri="{C3380CC4-5D6E-409C-BE32-E72D297353CC}">
              <c16:uniqueId val="{00000001-0A16-4B66-A0C3-8B7B46F9323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281.44</c:v>
                </c:pt>
                <c:pt idx="1">
                  <c:v>252.79</c:v>
                </c:pt>
                <c:pt idx="2">
                  <c:v>213.66</c:v>
                </c:pt>
                <c:pt idx="3">
                  <c:v>299.77</c:v>
                </c:pt>
                <c:pt idx="4">
                  <c:v>254.07</c:v>
                </c:pt>
              </c:numCache>
            </c:numRef>
          </c:val>
          <c:extLst>
            <c:ext xmlns:c16="http://schemas.microsoft.com/office/drawing/2014/chart" uri="{C3380CC4-5D6E-409C-BE32-E72D297353CC}">
              <c16:uniqueId val="{00000000-E9D2-4607-9B33-D51C6C43661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334.48</c:v>
                </c:pt>
                <c:pt idx="1">
                  <c:v>311.70999999999998</c:v>
                </c:pt>
                <c:pt idx="2">
                  <c:v>284.54000000000002</c:v>
                </c:pt>
                <c:pt idx="3">
                  <c:v>274.54000000000002</c:v>
                </c:pt>
                <c:pt idx="4">
                  <c:v>253.17</c:v>
                </c:pt>
              </c:numCache>
            </c:numRef>
          </c:val>
          <c:smooth val="0"/>
          <c:extLst>
            <c:ext xmlns:c16="http://schemas.microsoft.com/office/drawing/2014/chart" uri="{C3380CC4-5D6E-409C-BE32-E72D297353CC}">
              <c16:uniqueId val="{00000001-E9D2-4607-9B33-D51C6C43661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鹿児島県　大和村</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F3</v>
      </c>
      <c r="X8" s="65"/>
      <c r="Y8" s="65"/>
      <c r="Z8" s="65"/>
      <c r="AA8" s="65"/>
      <c r="AB8" s="65"/>
      <c r="AC8" s="65"/>
      <c r="AD8" s="66" t="str">
        <f>データ!$M$6</f>
        <v>非設置</v>
      </c>
      <c r="AE8" s="66"/>
      <c r="AF8" s="66"/>
      <c r="AG8" s="66"/>
      <c r="AH8" s="66"/>
      <c r="AI8" s="66"/>
      <c r="AJ8" s="66"/>
      <c r="AK8" s="3"/>
      <c r="AL8" s="45">
        <f>データ!S6</f>
        <v>1430</v>
      </c>
      <c r="AM8" s="45"/>
      <c r="AN8" s="45"/>
      <c r="AO8" s="45"/>
      <c r="AP8" s="45"/>
      <c r="AQ8" s="45"/>
      <c r="AR8" s="45"/>
      <c r="AS8" s="45"/>
      <c r="AT8" s="46">
        <f>データ!T6</f>
        <v>88.26</v>
      </c>
      <c r="AU8" s="46"/>
      <c r="AV8" s="46"/>
      <c r="AW8" s="46"/>
      <c r="AX8" s="46"/>
      <c r="AY8" s="46"/>
      <c r="AZ8" s="46"/>
      <c r="BA8" s="46"/>
      <c r="BB8" s="46">
        <f>データ!U6</f>
        <v>16.2</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100</v>
      </c>
      <c r="Q10" s="46"/>
      <c r="R10" s="46"/>
      <c r="S10" s="46"/>
      <c r="T10" s="46"/>
      <c r="U10" s="46"/>
      <c r="V10" s="46"/>
      <c r="W10" s="46">
        <f>データ!Q6</f>
        <v>100</v>
      </c>
      <c r="X10" s="46"/>
      <c r="Y10" s="46"/>
      <c r="Z10" s="46"/>
      <c r="AA10" s="46"/>
      <c r="AB10" s="46"/>
      <c r="AC10" s="46"/>
      <c r="AD10" s="45">
        <f>データ!R6</f>
        <v>2160</v>
      </c>
      <c r="AE10" s="45"/>
      <c r="AF10" s="45"/>
      <c r="AG10" s="45"/>
      <c r="AH10" s="45"/>
      <c r="AI10" s="45"/>
      <c r="AJ10" s="45"/>
      <c r="AK10" s="2"/>
      <c r="AL10" s="45">
        <f>データ!V6</f>
        <v>1421</v>
      </c>
      <c r="AM10" s="45"/>
      <c r="AN10" s="45"/>
      <c r="AO10" s="45"/>
      <c r="AP10" s="45"/>
      <c r="AQ10" s="45"/>
      <c r="AR10" s="45"/>
      <c r="AS10" s="45"/>
      <c r="AT10" s="46">
        <f>データ!W6</f>
        <v>0.91</v>
      </c>
      <c r="AU10" s="46"/>
      <c r="AV10" s="46"/>
      <c r="AW10" s="46"/>
      <c r="AX10" s="46"/>
      <c r="AY10" s="46"/>
      <c r="AZ10" s="46"/>
      <c r="BA10" s="46"/>
      <c r="BB10" s="46">
        <f>データ!X6</f>
        <v>1561.54</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119</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43</v>
      </c>
      <c r="N86" s="12" t="s">
        <v>44</v>
      </c>
      <c r="O86" s="12" t="str">
        <f>データ!EO6</f>
        <v>【0.03】</v>
      </c>
    </row>
  </sheetData>
  <sheetProtection algorithmName="SHA-512" hashValue="8RGgtGAFW2xR1pXpzlz5q2V+vtiv3ZeQGhKTvkeJUeU02KAwOvozwEE9+MLXj/p7Fqs5c7FGp2SI0NM3+w+KAA==" saltValue="qbDSs02Fjtcg9WNQnlqYU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465232</v>
      </c>
      <c r="D6" s="19">
        <f t="shared" si="3"/>
        <v>47</v>
      </c>
      <c r="E6" s="19">
        <f t="shared" si="3"/>
        <v>17</v>
      </c>
      <c r="F6" s="19">
        <f t="shared" si="3"/>
        <v>5</v>
      </c>
      <c r="G6" s="19">
        <f t="shared" si="3"/>
        <v>0</v>
      </c>
      <c r="H6" s="19" t="str">
        <f t="shared" si="3"/>
        <v>鹿児島県　大和村</v>
      </c>
      <c r="I6" s="19" t="str">
        <f t="shared" si="3"/>
        <v>法非適用</v>
      </c>
      <c r="J6" s="19" t="str">
        <f t="shared" si="3"/>
        <v>下水道事業</v>
      </c>
      <c r="K6" s="19" t="str">
        <f t="shared" si="3"/>
        <v>農業集落排水</v>
      </c>
      <c r="L6" s="19" t="str">
        <f t="shared" si="3"/>
        <v>F3</v>
      </c>
      <c r="M6" s="19" t="str">
        <f t="shared" si="3"/>
        <v>非設置</v>
      </c>
      <c r="N6" s="20" t="str">
        <f t="shared" si="3"/>
        <v>-</v>
      </c>
      <c r="O6" s="20" t="str">
        <f t="shared" si="3"/>
        <v>該当数値なし</v>
      </c>
      <c r="P6" s="20">
        <f t="shared" si="3"/>
        <v>100</v>
      </c>
      <c r="Q6" s="20">
        <f t="shared" si="3"/>
        <v>100</v>
      </c>
      <c r="R6" s="20">
        <f t="shared" si="3"/>
        <v>2160</v>
      </c>
      <c r="S6" s="20">
        <f t="shared" si="3"/>
        <v>1430</v>
      </c>
      <c r="T6" s="20">
        <f t="shared" si="3"/>
        <v>88.26</v>
      </c>
      <c r="U6" s="20">
        <f t="shared" si="3"/>
        <v>16.2</v>
      </c>
      <c r="V6" s="20">
        <f t="shared" si="3"/>
        <v>1421</v>
      </c>
      <c r="W6" s="20">
        <f t="shared" si="3"/>
        <v>0.91</v>
      </c>
      <c r="X6" s="20">
        <f t="shared" si="3"/>
        <v>1561.54</v>
      </c>
      <c r="Y6" s="21">
        <f>IF(Y7="",NA(),Y7)</f>
        <v>90.36</v>
      </c>
      <c r="Z6" s="21">
        <f t="shared" ref="Z6:AH6" si="4">IF(Z7="",NA(),Z7)</f>
        <v>99.32</v>
      </c>
      <c r="AA6" s="21">
        <f t="shared" si="4"/>
        <v>94.92</v>
      </c>
      <c r="AB6" s="21">
        <f t="shared" si="4"/>
        <v>104.03</v>
      </c>
      <c r="AC6" s="21">
        <f t="shared" si="4"/>
        <v>102.83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1">
        <f t="shared" si="7"/>
        <v>406.94</v>
      </c>
      <c r="BI6" s="21">
        <f t="shared" si="7"/>
        <v>625.66</v>
      </c>
      <c r="BJ6" s="20">
        <f t="shared" si="7"/>
        <v>0</v>
      </c>
      <c r="BK6" s="21">
        <f t="shared" si="7"/>
        <v>982.29</v>
      </c>
      <c r="BL6" s="21">
        <f t="shared" si="7"/>
        <v>713.28</v>
      </c>
      <c r="BM6" s="21">
        <f t="shared" si="7"/>
        <v>673.08</v>
      </c>
      <c r="BN6" s="21">
        <f t="shared" si="7"/>
        <v>746.98</v>
      </c>
      <c r="BO6" s="21">
        <f t="shared" si="7"/>
        <v>904.55</v>
      </c>
      <c r="BP6" s="20" t="str">
        <f>IF(BP7="","",IF(BP7="-","【-】","【"&amp;SUBSTITUTE(TEXT(BP7,"#,##0.00"),"-","△")&amp;"】"))</f>
        <v>【786.37】</v>
      </c>
      <c r="BQ6" s="21">
        <f>IF(BQ7="",NA(),BQ7)</f>
        <v>39.1</v>
      </c>
      <c r="BR6" s="21">
        <f t="shared" ref="BR6:BZ6" si="8">IF(BR7="",NA(),BR7)</f>
        <v>46.2</v>
      </c>
      <c r="BS6" s="21">
        <f t="shared" si="8"/>
        <v>53.96</v>
      </c>
      <c r="BT6" s="21">
        <f t="shared" si="8"/>
        <v>39.35</v>
      </c>
      <c r="BU6" s="21">
        <f t="shared" si="8"/>
        <v>47.55</v>
      </c>
      <c r="BV6" s="21">
        <f t="shared" si="8"/>
        <v>41.25</v>
      </c>
      <c r="BW6" s="21">
        <f t="shared" si="8"/>
        <v>40.75</v>
      </c>
      <c r="BX6" s="21">
        <f t="shared" si="8"/>
        <v>42.44</v>
      </c>
      <c r="BY6" s="21">
        <f t="shared" si="8"/>
        <v>40.49</v>
      </c>
      <c r="BZ6" s="21">
        <f t="shared" si="8"/>
        <v>39.69</v>
      </c>
      <c r="CA6" s="20" t="str">
        <f>IF(CA7="","",IF(CA7="-","【-】","【"&amp;SUBSTITUTE(TEXT(CA7,"#,##0.00"),"-","△")&amp;"】"))</f>
        <v>【60.65】</v>
      </c>
      <c r="CB6" s="21">
        <f>IF(CB7="",NA(),CB7)</f>
        <v>281.44</v>
      </c>
      <c r="CC6" s="21">
        <f t="shared" ref="CC6:CK6" si="9">IF(CC7="",NA(),CC7)</f>
        <v>252.79</v>
      </c>
      <c r="CD6" s="21">
        <f t="shared" si="9"/>
        <v>213.66</v>
      </c>
      <c r="CE6" s="21">
        <f t="shared" si="9"/>
        <v>299.77</v>
      </c>
      <c r="CF6" s="21">
        <f t="shared" si="9"/>
        <v>254.07</v>
      </c>
      <c r="CG6" s="21">
        <f t="shared" si="9"/>
        <v>334.48</v>
      </c>
      <c r="CH6" s="21">
        <f t="shared" si="9"/>
        <v>311.70999999999998</v>
      </c>
      <c r="CI6" s="21">
        <f t="shared" si="9"/>
        <v>284.54000000000002</v>
      </c>
      <c r="CJ6" s="21">
        <f t="shared" si="9"/>
        <v>274.54000000000002</v>
      </c>
      <c r="CK6" s="21">
        <f t="shared" si="9"/>
        <v>253.17</v>
      </c>
      <c r="CL6" s="20" t="str">
        <f>IF(CL7="","",IF(CL7="-","【-】","【"&amp;SUBSTITUTE(TEXT(CL7,"#,##0.00"),"-","△")&amp;"】"))</f>
        <v>【256.97】</v>
      </c>
      <c r="CM6" s="21">
        <f>IF(CM7="",NA(),CM7)</f>
        <v>30.66</v>
      </c>
      <c r="CN6" s="21">
        <f t="shared" ref="CN6:CV6" si="10">IF(CN7="",NA(),CN7)</f>
        <v>35.700000000000003</v>
      </c>
      <c r="CO6" s="21">
        <f t="shared" si="10"/>
        <v>41.19</v>
      </c>
      <c r="CP6" s="21">
        <f t="shared" si="10"/>
        <v>44.39</v>
      </c>
      <c r="CQ6" s="21">
        <f t="shared" si="10"/>
        <v>42.41</v>
      </c>
      <c r="CR6" s="21">
        <f t="shared" si="10"/>
        <v>40.93</v>
      </c>
      <c r="CS6" s="21">
        <f t="shared" si="10"/>
        <v>43.38</v>
      </c>
      <c r="CT6" s="21">
        <f t="shared" si="10"/>
        <v>42.33</v>
      </c>
      <c r="CU6" s="21">
        <f t="shared" si="10"/>
        <v>41.66</v>
      </c>
      <c r="CV6" s="21">
        <f t="shared" si="10"/>
        <v>36.369999999999997</v>
      </c>
      <c r="CW6" s="20" t="str">
        <f>IF(CW7="","",IF(CW7="-","【-】","【"&amp;SUBSTITUTE(TEXT(CW7,"#,##0.00"),"-","△")&amp;"】"))</f>
        <v>【61.14】</v>
      </c>
      <c r="CX6" s="21">
        <f>IF(CX7="",NA(),CX7)</f>
        <v>80.34</v>
      </c>
      <c r="CY6" s="21">
        <f t="shared" ref="CY6:DG6" si="11">IF(CY7="",NA(),CY7)</f>
        <v>81.17</v>
      </c>
      <c r="CZ6" s="21">
        <f t="shared" si="11"/>
        <v>93.22</v>
      </c>
      <c r="DA6" s="21">
        <f t="shared" si="11"/>
        <v>96.55</v>
      </c>
      <c r="DB6" s="21">
        <f t="shared" si="11"/>
        <v>65.52</v>
      </c>
      <c r="DC6" s="21">
        <f t="shared" si="11"/>
        <v>62.73</v>
      </c>
      <c r="DD6" s="21">
        <f t="shared" si="11"/>
        <v>62.02</v>
      </c>
      <c r="DE6" s="21">
        <f t="shared" si="11"/>
        <v>62.5</v>
      </c>
      <c r="DF6" s="21">
        <f t="shared" si="11"/>
        <v>58.77</v>
      </c>
      <c r="DG6" s="21">
        <f t="shared" si="11"/>
        <v>59.58</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1">
        <f t="shared" si="14"/>
        <v>0.04</v>
      </c>
      <c r="EL6" s="20">
        <f t="shared" si="14"/>
        <v>0</v>
      </c>
      <c r="EM6" s="20">
        <f t="shared" si="14"/>
        <v>0</v>
      </c>
      <c r="EN6" s="20">
        <f t="shared" si="14"/>
        <v>0</v>
      </c>
      <c r="EO6" s="20" t="str">
        <f>IF(EO7="","",IF(EO7="-","【-】","【"&amp;SUBSTITUTE(TEXT(EO7,"#,##0.00"),"-","△")&amp;"】"))</f>
        <v>【0.03】</v>
      </c>
    </row>
    <row r="7" spans="1:145" s="22" customFormat="1" x14ac:dyDescent="0.15">
      <c r="A7" s="14"/>
      <c r="B7" s="23">
        <v>2021</v>
      </c>
      <c r="C7" s="23">
        <v>465232</v>
      </c>
      <c r="D7" s="23">
        <v>47</v>
      </c>
      <c r="E7" s="23">
        <v>17</v>
      </c>
      <c r="F7" s="23">
        <v>5</v>
      </c>
      <c r="G7" s="23">
        <v>0</v>
      </c>
      <c r="H7" s="23" t="s">
        <v>98</v>
      </c>
      <c r="I7" s="23" t="s">
        <v>99</v>
      </c>
      <c r="J7" s="23" t="s">
        <v>100</v>
      </c>
      <c r="K7" s="23" t="s">
        <v>101</v>
      </c>
      <c r="L7" s="23" t="s">
        <v>102</v>
      </c>
      <c r="M7" s="23" t="s">
        <v>103</v>
      </c>
      <c r="N7" s="24" t="s">
        <v>104</v>
      </c>
      <c r="O7" s="24" t="s">
        <v>105</v>
      </c>
      <c r="P7" s="24">
        <v>100</v>
      </c>
      <c r="Q7" s="24">
        <v>100</v>
      </c>
      <c r="R7" s="24">
        <v>2160</v>
      </c>
      <c r="S7" s="24">
        <v>1430</v>
      </c>
      <c r="T7" s="24">
        <v>88.26</v>
      </c>
      <c r="U7" s="24">
        <v>16.2</v>
      </c>
      <c r="V7" s="24">
        <v>1421</v>
      </c>
      <c r="W7" s="24">
        <v>0.91</v>
      </c>
      <c r="X7" s="24">
        <v>1561.54</v>
      </c>
      <c r="Y7" s="24">
        <v>90.36</v>
      </c>
      <c r="Z7" s="24">
        <v>99.32</v>
      </c>
      <c r="AA7" s="24">
        <v>94.92</v>
      </c>
      <c r="AB7" s="24">
        <v>104.03</v>
      </c>
      <c r="AC7" s="24">
        <v>102.83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406.94</v>
      </c>
      <c r="BI7" s="24">
        <v>625.66</v>
      </c>
      <c r="BJ7" s="24">
        <v>0</v>
      </c>
      <c r="BK7" s="24">
        <v>982.29</v>
      </c>
      <c r="BL7" s="24">
        <v>713.28</v>
      </c>
      <c r="BM7" s="24">
        <v>673.08</v>
      </c>
      <c r="BN7" s="24">
        <v>746.98</v>
      </c>
      <c r="BO7" s="24">
        <v>904.55</v>
      </c>
      <c r="BP7" s="24">
        <v>786.37</v>
      </c>
      <c r="BQ7" s="24">
        <v>39.1</v>
      </c>
      <c r="BR7" s="24">
        <v>46.2</v>
      </c>
      <c r="BS7" s="24">
        <v>53.96</v>
      </c>
      <c r="BT7" s="24">
        <v>39.35</v>
      </c>
      <c r="BU7" s="24">
        <v>47.55</v>
      </c>
      <c r="BV7" s="24">
        <v>41.25</v>
      </c>
      <c r="BW7" s="24">
        <v>40.75</v>
      </c>
      <c r="BX7" s="24">
        <v>42.44</v>
      </c>
      <c r="BY7" s="24">
        <v>40.49</v>
      </c>
      <c r="BZ7" s="24">
        <v>39.69</v>
      </c>
      <c r="CA7" s="24">
        <v>60.65</v>
      </c>
      <c r="CB7" s="24">
        <v>281.44</v>
      </c>
      <c r="CC7" s="24">
        <v>252.79</v>
      </c>
      <c r="CD7" s="24">
        <v>213.66</v>
      </c>
      <c r="CE7" s="24">
        <v>299.77</v>
      </c>
      <c r="CF7" s="24">
        <v>254.07</v>
      </c>
      <c r="CG7" s="24">
        <v>334.48</v>
      </c>
      <c r="CH7" s="24">
        <v>311.70999999999998</v>
      </c>
      <c r="CI7" s="24">
        <v>284.54000000000002</v>
      </c>
      <c r="CJ7" s="24">
        <v>274.54000000000002</v>
      </c>
      <c r="CK7" s="24">
        <v>253.17</v>
      </c>
      <c r="CL7" s="24">
        <v>256.97000000000003</v>
      </c>
      <c r="CM7" s="24">
        <v>30.66</v>
      </c>
      <c r="CN7" s="24">
        <v>35.700000000000003</v>
      </c>
      <c r="CO7" s="24">
        <v>41.19</v>
      </c>
      <c r="CP7" s="24">
        <v>44.39</v>
      </c>
      <c r="CQ7" s="24">
        <v>42.41</v>
      </c>
      <c r="CR7" s="24">
        <v>40.93</v>
      </c>
      <c r="CS7" s="24">
        <v>43.38</v>
      </c>
      <c r="CT7" s="24">
        <v>42.33</v>
      </c>
      <c r="CU7" s="24">
        <v>41.66</v>
      </c>
      <c r="CV7" s="24">
        <v>36.369999999999997</v>
      </c>
      <c r="CW7" s="24">
        <v>61.14</v>
      </c>
      <c r="CX7" s="24">
        <v>80.34</v>
      </c>
      <c r="CY7" s="24">
        <v>81.17</v>
      </c>
      <c r="CZ7" s="24">
        <v>93.22</v>
      </c>
      <c r="DA7" s="24">
        <v>96.55</v>
      </c>
      <c r="DB7" s="24">
        <v>65.52</v>
      </c>
      <c r="DC7" s="24">
        <v>62.73</v>
      </c>
      <c r="DD7" s="24">
        <v>62.02</v>
      </c>
      <c r="DE7" s="24">
        <v>62.5</v>
      </c>
      <c r="DF7" s="24">
        <v>58.77</v>
      </c>
      <c r="DG7" s="24">
        <v>59.58</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0.04</v>
      </c>
      <c r="EL7" s="24">
        <v>0</v>
      </c>
      <c r="EM7" s="24">
        <v>0</v>
      </c>
      <c r="EN7" s="24">
        <v>0</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115</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2023-02-13T07:24:34Z</cp:lastPrinted>
  <dcterms:created xsi:type="dcterms:W3CDTF">2022-12-01T02:01:47Z</dcterms:created>
  <dcterms:modified xsi:type="dcterms:W3CDTF">2023-02-21T00:27:58Z</dcterms:modified>
  <cp:category/>
</cp:coreProperties>
</file>