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3 大和村【済】\"/>
    </mc:Choice>
  </mc:AlternateContent>
  <workbookProtection workbookAlgorithmName="SHA-512" workbookHashValue="AS2e8gyDpevh+BH20wkRyRQdBsPl9kwrNPiJP4/tkTehPScgpMoMzVg5ZLRh136f+KGMFJrNtVVomk5OsbIiGw==" workbookSaltValue="h1/kOluIWsJEHSOaJ6GLFQ==" workbookSpinCount="100000" lockStructure="1"/>
  <bookViews>
    <workbookView xWindow="0" yWindow="0" windowWidth="28800" windowHeight="1219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<sst xmlns="http://schemas.openxmlformats.org/spreadsheetml/2006/main" count="233" uniqueCount="117">
  <si>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</si>
  <si>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</si>
  <si>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</si>
  <si>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</si>
  <si>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</si>
  <si>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</si>
  <si>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</si>
  <si>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</si>
  <si>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</si>
  <si>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</si>
  <si>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</si>
  <si>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</si>
  <si>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</si>
  <si>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</si>
  <si>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</si>
  <si>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</si>
  <si>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</si>
  <si>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</si>
  <si>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</si>
  <si>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</si>
  <si>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</si>
  <si>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</si>
  <si>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</si>
  <si>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</si>
  <si>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</si>
  <si>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</si>
  <si>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</si>
  <si>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</si>
  <si>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</si>
  <si>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</si>
  <si>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</si>
  <si>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</si>
  <si>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</si>
  <si>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</si>
  <si>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</si>
  <si>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</si>
  <si>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</si>
  <si>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</si>
  <si>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</si>
  <si>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</si>
  <si>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</si>
  <si>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</si>
  <si>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</si>
  <si>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</si>
  <si>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</si>
  <si>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</si>
  <si>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</si>
  <si>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</si>
  <si>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</si>
  <si>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</si>
  <si>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</si>
  <si>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</si>
  <si>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</si>
  <si>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</si>
  <si>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</si>
  <si>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</si>
  <si>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</si>
  <si>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</si>
  <si>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</si>
  <si>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</si>
  <si>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</si>
  <si>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</si>
  <si>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</si>
  <si>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</si>
  <si>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</si>
  <si>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</si>
  <si>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</si>
  <si>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</si>
  <si>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</si>
  <si>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</si>
  <si>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</si>
  <si>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</si>
  <si>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</si>
  <si>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</si>
  <si>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</si>
  <si>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</si>
  <si>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</si>
  <si>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</si>
  <si>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</si>
  <si>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</si>
  <si>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</si>
  <si>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</si>
  <si>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</si>
  <si>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</si>
  <si>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</si>
  <si>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</si>
  <si>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</si>
  <si>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</si>
  <si>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</si>
  <si>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</si>
  <si>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</si>
  <si>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</si>
  <si>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</si>
  <si>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</si>
  <si>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</si>
  <si>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</si>
  <si>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</si>
  <si>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</si>
  <si>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</si>
  <si>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</si>
  <si>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</si>
  <si>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</si>
  <si>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</si>
  <si>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</si>
  <si>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</si>
  <si>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</si>
  <si>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</si>
  <si>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</si>
  <si>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</si>
  <si>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</si>
  <si>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</si>
  <si>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</si>
  <si>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</si>
  <si>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</si>
  <si>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老朽化の状況に関しては
　法定耐用年数を考慮して施設整備及び管路の維持管理による健全化及び延命化を図り，必要に応じて更新を検討していく。</t>
    <rPh sb="0" eb="3">
      <t>ロウキュウカ</t>
    </rPh>
    <rPh sb="4" eb="6">
      <t>ジョウキョウ</t>
    </rPh>
    <rPh sb="7" eb="8">
      <t>カン</t>
    </rPh>
    <rPh sb="13" eb="15">
      <t>ホウテイ</t>
    </rPh>
    <rPh sb="15" eb="17">
      <t>タイヨウ</t>
    </rPh>
    <rPh sb="17" eb="19">
      <t>ネンスウ</t>
    </rPh>
    <rPh sb="20" eb="22">
      <t>コウリョ</t>
    </rPh>
    <rPh sb="24" eb="26">
      <t>シセツ</t>
    </rPh>
    <rPh sb="26" eb="28">
      <t>セイビ</t>
    </rPh>
    <rPh sb="28" eb="29">
      <t>オヨ</t>
    </rPh>
    <rPh sb="30" eb="32">
      <t>カンロ</t>
    </rPh>
    <rPh sb="33" eb="35">
      <t>イジ</t>
    </rPh>
    <rPh sb="35" eb="37">
      <t>カンリ</t>
    </rPh>
    <rPh sb="40" eb="43">
      <t>ケンゼンカ</t>
    </rPh>
    <rPh sb="43" eb="44">
      <t>オヨ</t>
    </rPh>
    <rPh sb="45" eb="47">
      <t>エンメイ</t>
    </rPh>
    <rPh sb="47" eb="48">
      <t>カ</t>
    </rPh>
    <rPh sb="49" eb="50">
      <t>ハカ</t>
    </rPh>
    <rPh sb="52" eb="54">
      <t>ヒツヨウ</t>
    </rPh>
    <rPh sb="55" eb="56">
      <t>オウ</t>
    </rPh>
    <rPh sb="58" eb="60">
      <t>コウシン</t>
    </rPh>
    <rPh sb="61" eb="63">
      <t>ケントウ</t>
    </rPh>
    <phoneticPr fontId="4"/>
  </si>
  <si>
    <t>　本村の簡易水道事業においても，社会的問題である少子高齢化に伴う人口減少が懸念され，今後の老朽化に伴う施設設備への投資による，経営へ影響が出る事が見込まれ，これに対し重視していかなければならないところである。
　よって，簡易水道事業の適性化や経営の見直し等を図り中長期的な計画を策定し経営の安定化を図る必要がある。</t>
    <rPh sb="1" eb="3">
      <t>ホンソン</t>
    </rPh>
    <rPh sb="4" eb="6">
      <t>カンイ</t>
    </rPh>
    <rPh sb="6" eb="8">
      <t>スイドウ</t>
    </rPh>
    <rPh sb="8" eb="10">
      <t>ジギョウ</t>
    </rPh>
    <rPh sb="16" eb="19">
      <t>シャカイテキ</t>
    </rPh>
    <rPh sb="19" eb="21">
      <t>モンダイ</t>
    </rPh>
    <rPh sb="24" eb="26">
      <t>ショウシ</t>
    </rPh>
    <rPh sb="26" eb="29">
      <t>コウレイカ</t>
    </rPh>
    <rPh sb="30" eb="31">
      <t>トモナ</t>
    </rPh>
    <rPh sb="32" eb="34">
      <t>ジンコウ</t>
    </rPh>
    <rPh sb="34" eb="36">
      <t>ゲンショウ</t>
    </rPh>
    <rPh sb="37" eb="39">
      <t>ケネン</t>
    </rPh>
    <rPh sb="42" eb="44">
      <t>コンゴ</t>
    </rPh>
    <rPh sb="45" eb="48">
      <t>ロウキュウカ</t>
    </rPh>
    <rPh sb="49" eb="50">
      <t>トモナ</t>
    </rPh>
    <rPh sb="51" eb="53">
      <t>シセツ</t>
    </rPh>
    <rPh sb="53" eb="55">
      <t>セツビ</t>
    </rPh>
    <rPh sb="57" eb="59">
      <t>トウシ</t>
    </rPh>
    <rPh sb="63" eb="65">
      <t>ケイエイ</t>
    </rPh>
    <rPh sb="66" eb="68">
      <t>エイキョウ</t>
    </rPh>
    <rPh sb="69" eb="70">
      <t>デ</t>
    </rPh>
    <rPh sb="71" eb="72">
      <t>コト</t>
    </rPh>
    <rPh sb="73" eb="75">
      <t>ミコ</t>
    </rPh>
    <rPh sb="81" eb="82">
      <t>タイ</t>
    </rPh>
    <rPh sb="83" eb="85">
      <t>ジュウシ</t>
    </rPh>
    <rPh sb="110" eb="112">
      <t>カンイ</t>
    </rPh>
    <rPh sb="112" eb="114">
      <t>スイドウ</t>
    </rPh>
    <rPh sb="114" eb="116">
      <t>ジギョウ</t>
    </rPh>
    <rPh sb="117" eb="119">
      <t>テキセイ</t>
    </rPh>
    <rPh sb="119" eb="120">
      <t>カ</t>
    </rPh>
    <rPh sb="121" eb="123">
      <t>ケイエイ</t>
    </rPh>
    <rPh sb="124" eb="126">
      <t>ミナオ</t>
    </rPh>
    <rPh sb="127" eb="128">
      <t>トウ</t>
    </rPh>
    <rPh sb="129" eb="130">
      <t>ハカ</t>
    </rPh>
    <rPh sb="131" eb="134">
      <t>チュウチョウキ</t>
    </rPh>
    <rPh sb="134" eb="135">
      <t>テキ</t>
    </rPh>
    <rPh sb="136" eb="138">
      <t>ケイカク</t>
    </rPh>
    <rPh sb="139" eb="141">
      <t>サクテイ</t>
    </rPh>
    <rPh sb="142" eb="144">
      <t>ケイエイ</t>
    </rPh>
    <rPh sb="145" eb="148">
      <t>アンテイカ</t>
    </rPh>
    <rPh sb="149" eb="150">
      <t>ハカ</t>
    </rPh>
    <rPh sb="151" eb="153">
      <t>ヒツヨウ</t>
    </rPh>
    <phoneticPr fontId="4"/>
  </si>
  <si>
    <t>①収益的収支比率については
　前年度と比べ1.05ポイント増となった。要因としては，支払利息等の減少によることが考えられる。
④企業際残高対給水収益比率については，
　前年度と比べ73.89ポイント減となっている。しかし公営企業法適用にむけ地方債の発行による償還が始まることも含め，今後も計画的な経営を図っていく。
⑤料金回収率については
　前年度と比べ2.58ポイント増となった。要因としては，支払利息等の減少によることが考えられる。しかし，少子高齢化による人口減少も懸念され，料金収益も減少も予想されることから，経営の見直しを図る必要性が高いところである。
⑥給水原価については
　前年度と比べ33.76ポイント減となった。要因としては，収益費用の減が要因である。しかし，費用に関しては，支払利息については今後減少しているが，その他費用等の変動があることから，支出の抑制を行う重要である。
⑦施設利用率については
　前年度と比べ0.12ポイント増となった。要因としては前年に比べ人口が増となり，施設の利用率が上がった事によるものである。
⑧有収率について
　前年度と同様となっている。</t>
    <rPh sb="1" eb="4">
      <t>シュウエキテキ</t>
    </rPh>
    <rPh sb="4" eb="6">
      <t>シュウシ</t>
    </rPh>
    <rPh sb="6" eb="8">
      <t>ヒリツ</t>
    </rPh>
    <rPh sb="15" eb="18">
      <t>ゼンネンド</t>
    </rPh>
    <rPh sb="19" eb="20">
      <t>クラ</t>
    </rPh>
    <rPh sb="29" eb="30">
      <t>ゾウ</t>
    </rPh>
    <rPh sb="35" eb="37">
      <t>ヨウイン</t>
    </rPh>
    <rPh sb="42" eb="44">
      <t>シハラ</t>
    </rPh>
    <rPh sb="44" eb="46">
      <t>リソク</t>
    </rPh>
    <rPh sb="46" eb="47">
      <t>トウ</t>
    </rPh>
    <rPh sb="48" eb="50">
      <t>ゲンショウ</t>
    </rPh>
    <rPh sb="56" eb="57">
      <t>カンガ</t>
    </rPh>
    <rPh sb="64" eb="67">
      <t>キギョウサイ</t>
    </rPh>
    <rPh sb="67" eb="69">
      <t>ザンダカ</t>
    </rPh>
    <rPh sb="69" eb="70">
      <t>タイ</t>
    </rPh>
    <rPh sb="70" eb="72">
      <t>キュウスイ</t>
    </rPh>
    <rPh sb="72" eb="74">
      <t>シュウエキ</t>
    </rPh>
    <rPh sb="74" eb="76">
      <t>ヒリツ</t>
    </rPh>
    <rPh sb="84" eb="87">
      <t>ゼンネンド</t>
    </rPh>
    <rPh sb="88" eb="89">
      <t>クラ</t>
    </rPh>
    <rPh sb="99" eb="100">
      <t>ゲン</t>
    </rPh>
    <rPh sb="110" eb="112">
      <t>コウエイ</t>
    </rPh>
    <rPh sb="112" eb="114">
      <t>キギョウ</t>
    </rPh>
    <rPh sb="114" eb="115">
      <t>ホウ</t>
    </rPh>
    <rPh sb="115" eb="117">
      <t>テキヨウ</t>
    </rPh>
    <rPh sb="120" eb="123">
      <t>チホウサイ</t>
    </rPh>
    <rPh sb="124" eb="126">
      <t>ハッコウ</t>
    </rPh>
    <rPh sb="129" eb="131">
      <t>ショウカン</t>
    </rPh>
    <rPh sb="132" eb="133">
      <t>ハジ</t>
    </rPh>
    <rPh sb="138" eb="139">
      <t>フク</t>
    </rPh>
    <rPh sb="159" eb="161">
      <t>リョウキン</t>
    </rPh>
    <rPh sb="161" eb="163">
      <t>カイシュウ</t>
    </rPh>
    <rPh sb="163" eb="164">
      <t>リツ</t>
    </rPh>
    <rPh sb="171" eb="174">
      <t>ゼンネンド</t>
    </rPh>
    <rPh sb="175" eb="176">
      <t>クラ</t>
    </rPh>
    <rPh sb="185" eb="186">
      <t>ゾウ</t>
    </rPh>
    <rPh sb="191" eb="193">
      <t>ヨウイン</t>
    </rPh>
    <rPh sb="198" eb="200">
      <t>シハラ</t>
    </rPh>
    <rPh sb="200" eb="202">
      <t>リソク</t>
    </rPh>
    <rPh sb="202" eb="203">
      <t>トウ</t>
    </rPh>
    <rPh sb="204" eb="206">
      <t>ゲンショウ</t>
    </rPh>
    <rPh sb="212" eb="213">
      <t>カンガ</t>
    </rPh>
    <rPh sb="222" eb="224">
      <t>ショウシ</t>
    </rPh>
    <rPh sb="224" eb="227">
      <t>コウレイカ</t>
    </rPh>
    <rPh sb="230" eb="232">
      <t>ジンコウ</t>
    </rPh>
    <rPh sb="232" eb="234">
      <t>ゲンショウ</t>
    </rPh>
    <rPh sb="235" eb="237">
      <t>ケネン</t>
    </rPh>
    <rPh sb="240" eb="242">
      <t>リョウキン</t>
    </rPh>
    <rPh sb="242" eb="244">
      <t>シュウエキ</t>
    </rPh>
    <rPh sb="245" eb="247">
      <t>ゲンショウ</t>
    </rPh>
    <rPh sb="248" eb="250">
      <t>ヨソウ</t>
    </rPh>
    <rPh sb="258" eb="260">
      <t>ケイエイ</t>
    </rPh>
    <rPh sb="261" eb="263">
      <t>ミナオ</t>
    </rPh>
    <rPh sb="265" eb="266">
      <t>ハカ</t>
    </rPh>
    <rPh sb="267" eb="270">
      <t>ヒツヨウセイ</t>
    </rPh>
    <rPh sb="271" eb="272">
      <t>タカ</t>
    </rPh>
    <rPh sb="282" eb="286">
      <t>キュウスイゲンカ</t>
    </rPh>
    <rPh sb="293" eb="296">
      <t>ゼンネンド</t>
    </rPh>
    <rPh sb="297" eb="298">
      <t>クラ</t>
    </rPh>
    <rPh sb="308" eb="309">
      <t>ゲン</t>
    </rPh>
    <rPh sb="314" eb="316">
      <t>ヨウイン</t>
    </rPh>
    <rPh sb="321" eb="323">
      <t>シュウエキ</t>
    </rPh>
    <rPh sb="323" eb="325">
      <t>ヒヨウ</t>
    </rPh>
    <rPh sb="326" eb="327">
      <t>ゲン</t>
    </rPh>
    <rPh sb="328" eb="330">
      <t>ヨウイン</t>
    </rPh>
    <rPh sb="338" eb="340">
      <t>ヒヨウ</t>
    </rPh>
    <rPh sb="341" eb="342">
      <t>カン</t>
    </rPh>
    <rPh sb="346" eb="348">
      <t>シハライ</t>
    </rPh>
    <rPh sb="348" eb="350">
      <t>リソク</t>
    </rPh>
    <rPh sb="355" eb="357">
      <t>コンゴ</t>
    </rPh>
    <rPh sb="357" eb="359">
      <t>ゲンショウ</t>
    </rPh>
    <rPh sb="367" eb="368">
      <t>タ</t>
    </rPh>
    <rPh sb="368" eb="370">
      <t>ヒヨウ</t>
    </rPh>
    <rPh sb="370" eb="371">
      <t>トウ</t>
    </rPh>
    <rPh sb="372" eb="374">
      <t>ヘンドウ</t>
    </rPh>
    <rPh sb="382" eb="384">
      <t>シシュツ</t>
    </rPh>
    <rPh sb="385" eb="387">
      <t>ヨクセイ</t>
    </rPh>
    <rPh sb="388" eb="389">
      <t>オコナ</t>
    </rPh>
    <rPh sb="390" eb="392">
      <t>ジュウヨウ</t>
    </rPh>
    <rPh sb="398" eb="400">
      <t>シセツ</t>
    </rPh>
    <rPh sb="400" eb="402">
      <t>リヨウ</t>
    </rPh>
    <rPh sb="402" eb="403">
      <t>リツ</t>
    </rPh>
    <rPh sb="410" eb="413">
      <t>ゼンネンド</t>
    </rPh>
    <rPh sb="414" eb="415">
      <t>クラ</t>
    </rPh>
    <rPh sb="424" eb="425">
      <t>ゾウ</t>
    </rPh>
    <rPh sb="430" eb="432">
      <t>ヨウイン</t>
    </rPh>
    <rPh sb="436" eb="438">
      <t>ゼンネン</t>
    </rPh>
    <rPh sb="439" eb="440">
      <t>クラ</t>
    </rPh>
    <rPh sb="441" eb="443">
      <t>ジンコウ</t>
    </rPh>
    <rPh sb="444" eb="445">
      <t>ゾウ</t>
    </rPh>
    <rPh sb="449" eb="451">
      <t>シセツ</t>
    </rPh>
    <rPh sb="452" eb="454">
      <t>リヨウ</t>
    </rPh>
    <rPh sb="454" eb="455">
      <t>リツ</t>
    </rPh>
    <rPh sb="456" eb="457">
      <t>ア</t>
    </rPh>
    <rPh sb="460" eb="461">
      <t>コト</t>
    </rPh>
    <rPh sb="472" eb="474">
      <t>ユウシュウ</t>
    </rPh>
    <rPh sb="474" eb="475">
      <t>リツ</t>
    </rPh>
    <rPh sb="481" eb="484">
      <t>ゼンネンド</t>
    </rPh>
    <rPh sb="485" eb="487">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</si>
</sst>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F-4FBA-8C16-C79A016D2D8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9B0F-4FBA-8C16-C79A016D2D8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42.98</c:v>
                </c:pt>
                <c:pt idx="1">
                  <c:v>41.67</c:v>
                </c:pt>
                <c:pt idx="2">
                  <c:v>40.28</c:v>
                </c:pt>
                <c:pt idx="3">
                  <c:v>40.06</c:v>
                </c:pt>
                <c:pt idx="4">
                  <c:v>40.18</c:v>
                </c:pt>
              </c:numCache>
            </c:numRef>
          </c:val>
          <c:extLst>
            <c:ext xmlns:c16="http://schemas.microsoft.com/office/drawing/2014/chart" uri="{C3380CC4-5D6E-409C-BE32-E72D297353CC}">
              <c16:uniqueId val="{00000000-BA07-4339-93E8-26592D90169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BA07-4339-93E8-26592D90169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15A2-4AB3-9565-9393DE5816F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15A2-4AB3-9565-9393DE5816F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52.14</c:v>
                </c:pt>
                <c:pt idx="1">
                  <c:v>64.52</c:v>
                </c:pt>
                <c:pt idx="2">
                  <c:v>61.27</c:v>
                </c:pt>
                <c:pt idx="3">
                  <c:v>71.73</c:v>
                </c:pt>
                <c:pt idx="4">
                  <c:v>72.78</c:v>
                </c:pt>
              </c:numCache>
            </c:numRef>
          </c:val>
          <c:extLst>
            <c:ext xmlns:c16="http://schemas.microsoft.com/office/drawing/2014/chart" uri="{C3380CC4-5D6E-409C-BE32-E72D297353CC}">
              <c16:uniqueId val="{00000000-3F92-4E2D-8EEB-354FA0E7D6B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3F92-4E2D-8EEB-354FA0E7D6B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95-40C4-B902-576010C258D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5-40C4-B902-576010C258D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5B-4EF8-B0DB-91DEFE45FE2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B-4EF8-B0DB-91DEFE45FE2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11-4D76-9324-1BD38C359C6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1-4D76-9324-1BD38C359C6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CC-4DE7-98F5-5A842423732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CC-4DE7-98F5-5A842423732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1096.3499999999999</c:v>
                </c:pt>
                <c:pt idx="1">
                  <c:v>989.59</c:v>
                </c:pt>
                <c:pt idx="2">
                  <c:v>890.12</c:v>
                </c:pt>
                <c:pt idx="3">
                  <c:v>786.7</c:v>
                </c:pt>
                <c:pt idx="4">
                  <c:v>712.81</c:v>
                </c:pt>
              </c:numCache>
            </c:numRef>
          </c:val>
          <c:extLst>
            <c:ext xmlns:c16="http://schemas.microsoft.com/office/drawing/2014/chart" uri="{C3380CC4-5D6E-409C-BE32-E72D297353CC}">
              <c16:uniqueId val="{00000000-618D-48D2-BD8F-FF0623C060A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618D-48D2-BD8F-FF0623C060A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30.52</c:v>
                </c:pt>
                <c:pt idx="1">
                  <c:v>28.76</c:v>
                </c:pt>
                <c:pt idx="2">
                  <c:v>31.97</c:v>
                </c:pt>
                <c:pt idx="3">
                  <c:v>31.84</c:v>
                </c:pt>
                <c:pt idx="4">
                  <c:v>34.42</c:v>
                </c:pt>
              </c:numCache>
            </c:numRef>
          </c:val>
          <c:extLst>
            <c:ext xmlns:c16="http://schemas.microsoft.com/office/drawing/2014/chart" uri="{C3380CC4-5D6E-409C-BE32-E72D297353CC}">
              <c16:uniqueId val="{00000000-1392-40A1-B40B-29D39E9935F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1392-40A1-B40B-29D39E9935F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453.02</c:v>
                </c:pt>
                <c:pt idx="1">
                  <c:v>484.44</c:v>
                </c:pt>
                <c:pt idx="2">
                  <c:v>443.15</c:v>
                </c:pt>
                <c:pt idx="3">
                  <c:v>450.32</c:v>
                </c:pt>
                <c:pt idx="4">
                  <c:v>416.56</c:v>
                </c:pt>
              </c:numCache>
            </c:numRef>
          </c:val>
          <c:extLst>
            <c:ext xmlns:c16="http://schemas.microsoft.com/office/drawing/2014/chart" uri="{C3380CC4-5D6E-409C-BE32-E72D297353CC}">
              <c16:uniqueId val="{00000000-EB0F-4C22-821A-DC1B1535CC4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EB0F-4C22-821A-DC1B1535CC4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60" zoomScaleNormal="16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大和村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1430</v>
      </c>
      <c r="AM8" s="60"/>
      <c r="AN8" s="60"/>
      <c r="AO8" s="60"/>
      <c r="AP8" s="60"/>
      <c r="AQ8" s="60"/>
      <c r="AR8" s="60"/>
      <c r="AS8" s="60"/>
      <c r="AT8" s="36">
        <f>データ!$S$6</f>
        <v>88.26</v>
      </c>
      <c r="AU8" s="36"/>
      <c r="AV8" s="36"/>
      <c r="AW8" s="36"/>
      <c r="AX8" s="36"/>
      <c r="AY8" s="36"/>
      <c r="AZ8" s="36"/>
      <c r="BA8" s="36"/>
      <c r="BB8" s="36">
        <f>データ!$T$6</f>
        <v>16.2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2540</v>
      </c>
      <c r="X10" s="60"/>
      <c r="Y10" s="60"/>
      <c r="Z10" s="60"/>
      <c r="AA10" s="60"/>
      <c r="AB10" s="60"/>
      <c r="AC10" s="60"/>
      <c r="AD10" s="2"/>
      <c r="AE10" s="2"/>
      <c r="AF10" s="2"/>
      <c r="AG10" s="2"/>
      <c r="AH10" s="2"/>
      <c r="AI10" s="2"/>
      <c r="AJ10" s="2"/>
      <c r="AK10" s="2"/>
      <c r="AL10" s="60">
        <f>データ!$U$6</f>
        <v>1421</v>
      </c>
      <c r="AM10" s="60"/>
      <c r="AN10" s="60"/>
      <c r="AO10" s="60"/>
      <c r="AP10" s="60"/>
      <c r="AQ10" s="60"/>
      <c r="AR10" s="60"/>
      <c r="AS10" s="60"/>
      <c r="AT10" s="36">
        <f>データ!$V$6</f>
        <v>6</v>
      </c>
      <c r="AU10" s="36"/>
      <c r="AV10" s="36"/>
      <c r="AW10" s="36"/>
      <c r="AX10" s="36"/>
      <c r="AY10" s="36"/>
      <c r="AZ10" s="36"/>
      <c r="BA10" s="36"/>
      <c r="BB10" s="36">
        <f>データ!$W$6</f>
        <v>236.83</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114</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ZSz969IIoNNFORe+rNXAdJd6xj6iW2ZpMkDX6/feb9V5VMwvboBCX4A3nA0emgiA/MTkA/0OiFVhJ+7vTqsSvg==" saltValue="OT/jFEahmqz+vSHtliUi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2021</v>
      </c>
      <c r="C6" s="20">
        <f t="shared" ref="C6:W6" si="3">C7</f>
        <v>465232</v>
      </c>
      <c r="D6" s="20">
        <f t="shared" si="3"/>
        <v>47</v>
      </c>
      <c r="E6" s="20">
        <f t="shared" si="3"/>
        <v>1</v>
      </c>
      <c r="F6" s="20">
        <f t="shared" si="3"/>
        <v>0</v>
      </c>
      <c r="G6" s="20">
        <f t="shared" si="3"/>
        <v>0</v>
      </c>
      <c r="H6" s="20" t="str">
        <f t="shared" si="3"/>
        <v>鹿児島県　大和村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2540</v>
      </c>
      <c r="R6" s="21">
        <f t="shared" si="3"/>
        <v>1430</v>
      </c>
      <c r="S6" s="21">
        <f t="shared" si="3"/>
        <v>88.26</v>
      </c>
      <c r="T6" s="21">
        <f t="shared" si="3"/>
        <v>16.2</v>
      </c>
      <c r="U6" s="21">
        <f t="shared" si="3"/>
        <v>1421</v>
      </c>
      <c r="V6" s="21">
        <f t="shared" si="3"/>
        <v>6</v>
      </c>
      <c r="W6" s="21">
        <f t="shared" si="3"/>
        <v>236.83</v>
      </c>
      <c r="X6" s="22">
        <f>IF(X7="",NA(),X7)</f>
        <v>52.14</v>
      </c>
      <c r="Y6" s="22">
        <f t="shared" ref="Y6:AG6" si="4">IF(Y7="",NA(),Y7)</f>
        <v>64.52</v>
      </c>
      <c r="Z6" s="22">
        <f t="shared" si="4"/>
        <v>61.27</v>
      </c>
      <c r="AA6" s="22">
        <f t="shared" si="4"/>
        <v>71.73</v>
      </c>
      <c r="AB6" s="22">
        <f t="shared" si="4"/>
        <v>72.78</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1096.3499999999999</v>
      </c>
      <c r="BF6" s="22">
        <f t="shared" ref="BF6:BN6" si="7">IF(BF7="",NA(),BF7)</f>
        <v>989.59</v>
      </c>
      <c r="BG6" s="22">
        <f t="shared" si="7"/>
        <v>890.12</v>
      </c>
      <c r="BH6" s="22">
        <f t="shared" si="7"/>
        <v>786.7</v>
      </c>
      <c r="BI6" s="22">
        <f t="shared" si="7"/>
        <v>712.81</v>
      </c>
      <c r="BJ6" s="22">
        <f t="shared" si="7"/>
        <v>1302.33</v>
      </c>
      <c r="BK6" s="22">
        <f t="shared" si="7"/>
        <v>1274.21</v>
      </c>
      <c r="BL6" s="22">
        <f t="shared" si="7"/>
        <v>1183.92</v>
      </c>
      <c r="BM6" s="22">
        <f t="shared" si="7"/>
        <v>1128.72</v>
      </c>
      <c r="BN6" s="22">
        <f t="shared" si="7"/>
        <v>1125.25</v>
      </c>
      <c r="BO6" s="21" t="str">
        <f>IF(BO7="","",IF(BO7="-","【-】","【"&amp;SUBSTITUTE(TEXT(BO7,"#,##0.00"),"-","△")&amp;"】"))</f>
        <v>【940.88】</v>
      </c>
      <c r="BP6" s="22">
        <f>IF(BP7="",NA(),BP7)</f>
        <v>30.52</v>
      </c>
      <c r="BQ6" s="22">
        <f t="shared" ref="BQ6:BY6" si="8">IF(BQ7="",NA(),BQ7)</f>
        <v>28.76</v>
      </c>
      <c r="BR6" s="22">
        <f t="shared" si="8"/>
        <v>31.97</v>
      </c>
      <c r="BS6" s="22">
        <f t="shared" si="8"/>
        <v>31.84</v>
      </c>
      <c r="BT6" s="22">
        <f t="shared" si="8"/>
        <v>34.42</v>
      </c>
      <c r="BU6" s="22">
        <f t="shared" si="8"/>
        <v>40.89</v>
      </c>
      <c r="BV6" s="22">
        <f t="shared" si="8"/>
        <v>41.25</v>
      </c>
      <c r="BW6" s="22">
        <f t="shared" si="8"/>
        <v>42.5</v>
      </c>
      <c r="BX6" s="22">
        <f t="shared" si="8"/>
        <v>41.84</v>
      </c>
      <c r="BY6" s="22">
        <f t="shared" si="8"/>
        <v>41.44</v>
      </c>
      <c r="BZ6" s="21" t="str">
        <f>IF(BZ7="","",IF(BZ7="-","【-】","【"&amp;SUBSTITUTE(TEXT(BZ7,"#,##0.00"),"-","△")&amp;"】"))</f>
        <v>【54.59】</v>
      </c>
      <c r="CA6" s="22">
        <f>IF(CA7="",NA(),CA7)</f>
        <v>453.02</v>
      </c>
      <c r="CB6" s="22">
        <f t="shared" ref="CB6:CJ6" si="9">IF(CB7="",NA(),CB7)</f>
        <v>484.44</v>
      </c>
      <c r="CC6" s="22">
        <f t="shared" si="9"/>
        <v>443.15</v>
      </c>
      <c r="CD6" s="22">
        <f t="shared" si="9"/>
        <v>450.32</v>
      </c>
      <c r="CE6" s="22">
        <f t="shared" si="9"/>
        <v>416.56</v>
      </c>
      <c r="CF6" s="22">
        <f t="shared" si="9"/>
        <v>383.2</v>
      </c>
      <c r="CG6" s="22">
        <f t="shared" si="9"/>
        <v>383.25</v>
      </c>
      <c r="CH6" s="22">
        <f t="shared" si="9"/>
        <v>377.72</v>
      </c>
      <c r="CI6" s="22">
        <f t="shared" si="9"/>
        <v>390.47</v>
      </c>
      <c r="CJ6" s="22">
        <f t="shared" si="9"/>
        <v>403.61</v>
      </c>
      <c r="CK6" s="21" t="str">
        <f>IF(CK7="","",IF(CK7="-","【-】","【"&amp;SUBSTITUTE(TEXT(CK7,"#,##0.00"),"-","△")&amp;"】"))</f>
        <v>【301.20】</v>
      </c>
      <c r="CL6" s="22">
        <f>IF(CL7="",NA(),CL7)</f>
        <v>42.98</v>
      </c>
      <c r="CM6" s="22">
        <f t="shared" ref="CM6:CU6" si="10">IF(CM7="",NA(),CM7)</f>
        <v>41.67</v>
      </c>
      <c r="CN6" s="22">
        <f t="shared" si="10"/>
        <v>40.28</v>
      </c>
      <c r="CO6" s="22">
        <f t="shared" si="10"/>
        <v>40.06</v>
      </c>
      <c r="CP6" s="22">
        <f t="shared" si="10"/>
        <v>40.18</v>
      </c>
      <c r="CQ6" s="22">
        <f t="shared" si="10"/>
        <v>47.95</v>
      </c>
      <c r="CR6" s="22">
        <f t="shared" si="10"/>
        <v>48.26</v>
      </c>
      <c r="CS6" s="22">
        <f t="shared" si="10"/>
        <v>48.01</v>
      </c>
      <c r="CT6" s="22">
        <f t="shared" si="10"/>
        <v>49.08</v>
      </c>
      <c r="CU6" s="22">
        <f t="shared" si="10"/>
        <v>51.46</v>
      </c>
      <c r="CV6" s="21" t="str">
        <f>IF(CV7="","",IF(CV7="-","【-】","【"&amp;SUBSTITUTE(TEXT(CV7,"#,##0.00"),"-","△")&amp;"】"))</f>
        <v>【56.42】</v>
      </c>
      <c r="CW6" s="22">
        <f>IF(CW7="",NA(),CW7)</f>
        <v>90.91</v>
      </c>
      <c r="CX6" s="22">
        <f t="shared" ref="CX6:DF6" si="11">IF(CX7="",NA(),CX7)</f>
        <v>90.91</v>
      </c>
      <c r="CY6" s="22">
        <f t="shared" si="11"/>
        <v>90.91</v>
      </c>
      <c r="CZ6" s="22">
        <f t="shared" si="11"/>
        <v>90.91</v>
      </c>
      <c r="DA6" s="22">
        <f t="shared" si="11"/>
        <v>90.91</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c r="A7" s="15"/>
      <c r="B7" s="24">
        <v>2021</v>
      </c>
      <c r="C7" s="24">
        <v>465232</v>
      </c>
      <c r="D7" s="24">
        <v>47</v>
      </c>
      <c r="E7" s="24">
        <v>1</v>
      </c>
      <c r="F7" s="24">
        <v>0</v>
      </c>
      <c r="G7" s="24">
        <v>0</v>
      </c>
      <c r="H7" s="24" t="s">
        <v>96</v>
      </c>
      <c r="I7" s="24" t="s">
        <v>97</v>
      </c>
      <c r="J7" s="24" t="s">
        <v>98</v>
      </c>
      <c r="K7" s="24" t="s">
        <v>99</v>
      </c>
      <c r="L7" s="24" t="s">
        <v>100</v>
      </c>
      <c r="M7" s="24" t="s">
        <v>101</v>
      </c>
      <c r="N7" s="25" t="s">
        <v>102</v>
      </c>
      <c r="O7" s="25" t="s">
        <v>103</v>
      </c>
      <c r="P7" s="25">
        <v>100</v>
      </c>
      <c r="Q7" s="25">
        <v>2540</v>
      </c>
      <c r="R7" s="25">
        <v>1430</v>
      </c>
      <c r="S7" s="25">
        <v>88.26</v>
      </c>
      <c r="T7" s="25">
        <v>16.2</v>
      </c>
      <c r="U7" s="25">
        <v>1421</v>
      </c>
      <c r="V7" s="25">
        <v>6</v>
      </c>
      <c r="W7" s="25">
        <v>236.83</v>
      </c>
      <c r="X7" s="25">
        <v>52.14</v>
      </c>
      <c r="Y7" s="25">
        <v>64.52</v>
      </c>
      <c r="Z7" s="25">
        <v>61.27</v>
      </c>
      <c r="AA7" s="25">
        <v>71.73</v>
      </c>
      <c r="AB7" s="25">
        <v>72.78</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1096.3499999999999</v>
      </c>
      <c r="BF7" s="25">
        <v>989.59</v>
      </c>
      <c r="BG7" s="25">
        <v>890.12</v>
      </c>
      <c r="BH7" s="25">
        <v>786.7</v>
      </c>
      <c r="BI7" s="25">
        <v>712.81</v>
      </c>
      <c r="BJ7" s="25">
        <v>1302.33</v>
      </c>
      <c r="BK7" s="25">
        <v>1274.21</v>
      </c>
      <c r="BL7" s="25">
        <v>1183.92</v>
      </c>
      <c r="BM7" s="25">
        <v>1128.72</v>
      </c>
      <c r="BN7" s="25">
        <v>1125.25</v>
      </c>
      <c r="BO7" s="25">
        <v>940.88</v>
      </c>
      <c r="BP7" s="25">
        <v>30.52</v>
      </c>
      <c r="BQ7" s="25">
        <v>28.76</v>
      </c>
      <c r="BR7" s="25">
        <v>31.97</v>
      </c>
      <c r="BS7" s="25">
        <v>31.84</v>
      </c>
      <c r="BT7" s="25">
        <v>34.42</v>
      </c>
      <c r="BU7" s="25">
        <v>40.89</v>
      </c>
      <c r="BV7" s="25">
        <v>41.25</v>
      </c>
      <c r="BW7" s="25">
        <v>42.5</v>
      </c>
      <c r="BX7" s="25">
        <v>41.84</v>
      </c>
      <c r="BY7" s="25">
        <v>41.44</v>
      </c>
      <c r="BZ7" s="25">
        <v>54.59</v>
      </c>
      <c r="CA7" s="25">
        <v>453.02</v>
      </c>
      <c r="CB7" s="25">
        <v>484.44</v>
      </c>
      <c r="CC7" s="25">
        <v>443.15</v>
      </c>
      <c r="CD7" s="25">
        <v>450.32</v>
      </c>
      <c r="CE7" s="25">
        <v>416.56</v>
      </c>
      <c r="CF7" s="25">
        <v>383.2</v>
      </c>
      <c r="CG7" s="25">
        <v>383.25</v>
      </c>
      <c r="CH7" s="25">
        <v>377.72</v>
      </c>
      <c r="CI7" s="25">
        <v>390.47</v>
      </c>
      <c r="CJ7" s="25">
        <v>403.61</v>
      </c>
      <c r="CK7" s="25">
        <v>301.2</v>
      </c>
      <c r="CL7" s="25">
        <v>42.98</v>
      </c>
      <c r="CM7" s="25">
        <v>41.67</v>
      </c>
      <c r="CN7" s="25">
        <v>40.28</v>
      </c>
      <c r="CO7" s="25">
        <v>40.06</v>
      </c>
      <c r="CP7" s="25">
        <v>40.18</v>
      </c>
      <c r="CQ7" s="25">
        <v>47.95</v>
      </c>
      <c r="CR7" s="25">
        <v>48.26</v>
      </c>
      <c r="CS7" s="25">
        <v>48.01</v>
      </c>
      <c r="CT7" s="25">
        <v>49.08</v>
      </c>
      <c r="CU7" s="25">
        <v>51.46</v>
      </c>
      <c r="CV7" s="25">
        <v>56.42</v>
      </c>
      <c r="CW7" s="25">
        <v>90.91</v>
      </c>
      <c r="CX7" s="25">
        <v>90.91</v>
      </c>
      <c r="CY7" s="25">
        <v>90.91</v>
      </c>
      <c r="CZ7" s="25">
        <v>90.91</v>
      </c>
      <c r="DA7" s="25">
        <v>90.91</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c r="B11">
        <v>4</v>
      </c>
      <c r="C11">
        <v>3</v>
      </c>
      <c r="D11">
        <v>2</v>
      </c>
      <c r="E11">
        <v>1</v>
      </c>
      <c r="F11">
        <v>0</v>
      </c>
      <c r="G11" t="s">
        <v>109</v>
      </c>
    </row>
    <row r="12" spans="1:144">
      <c r="B12">
        <v>1</v>
      </c>
      <c r="C12">
        <v>1</v>
      </c>
      <c r="D12">
        <v>1</v>
      </c>
      <c r="E12">
        <v>2</v>
      </c>
      <c r="F12">
        <v>3</v>
      </c>
      <c r="G12" t="s">
        <v>110</v>
      </c>
    </row>
    <row r="13" spans="1:144">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2023-01-18T08:16:51Z</cp:lastPrinted>
  <dcterms:created xsi:type="dcterms:W3CDTF">2022-12-01T01:12:09Z</dcterms:created>
  <dcterms:modified xsi:type="dcterms:W3CDTF">2023-02-14T02:48:39Z</dcterms:modified>
  <cp:category/>
</cp:coreProperties>
</file>