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505adl01\生活環境課\30_上下水道\★経営比較分析表\R3決算\経営比較分析表\32 屋久島町\"/>
    </mc:Choice>
  </mc:AlternateContent>
  <xr:revisionPtr revIDLastSave="0" documentId="13_ncr:1_{6356932B-EABD-499F-BD3E-A6C0E14F46B5}" xr6:coauthVersionLast="47" xr6:coauthVersionMax="47" xr10:uidLastSave="{00000000-0000-0000-0000-000000000000}"/>
  <workbookProtection workbookAlgorithmName="SHA-512" workbookHashValue="sw1i6XpWpNetE5iDI0FVLrHA8tnY+vdKijApupCSQiTe3efkPKuUXdFXKO+87mGku2uYcZjVIulvrtZrPdttkw==" workbookSaltValue="L7fj2KViAZDVJVZt+1VXgg==" workbookSpinCount="100000" lockStructure="1"/>
  <bookViews>
    <workbookView xWindow="-120" yWindow="-120" windowWidth="20730" windowHeight="1176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AL10" i="4"/>
  <c r="W10" i="4"/>
  <c r="P10" i="4"/>
  <c r="BB8" i="4"/>
  <c r="AD8" i="4"/>
  <c r="W8" i="4"/>
  <c r="P8" i="4"/>
  <c r="B8" i="4"/>
  <c r="B6" i="4"/>
</calcChain>
</file>

<file path=xl/sharedStrings.xml><?xml version="1.0" encoding="utf-8"?>
<sst xmlns="http://schemas.openxmlformats.org/spreadsheetml/2006/main" count="233" uniqueCount="118">
  <si>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</si>
  <si>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</si>
  <si>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</si>
  <si>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</si>
  <si>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</si>
  <si>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</si>
  <si>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</si>
  <si>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</si>
  <si>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</si>
  <si>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</si>
  <si>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</si>
  <si>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</si>
  <si>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</si>
  <si>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</si>
  <si>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</si>
  <si>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</si>
  <si>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</si>
  <si>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</si>
  <si>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</si>
  <si>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</si>
  <si>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</si>
  <si>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</si>
  <si>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</si>
  <si>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</si>
  <si>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</si>
  <si>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</si>
  <si>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</si>
  <si>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</si>
  <si>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</si>
  <si>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</si>
  <si>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</si>
  <si>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</si>
  <si>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</si>
  <si>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</si>
  <si>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</si>
  <si>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</si>
  <si>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</si>
  <si>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</si>
  <si>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</si>
  <si>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</si>
  <si>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</si>
  <si>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</si>
  <si>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</si>
  <si>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</si>
  <si>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</si>
  <si>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</si>
  <si>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</si>
  <si>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</si>
  <si>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</si>
  <si>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</si>
  <si>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</si>
  <si>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</si>
  <si>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</si>
  <si>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</si>
  <si>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</si>
  <si>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</si>
  <si>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</si>
  <si>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</si>
  <si>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</si>
  <si>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</si>
  <si>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</si>
  <si>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</si>
  <si>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</si>
  <si>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</si>
  <si>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</si>
  <si>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</si>
  <si>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</si>
  <si>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</si>
  <si>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</si>
  <si>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</si>
  <si>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</si>
  <si>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</si>
  <si>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</si>
  <si>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</si>
  <si>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</si>
  <si>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</si>
  <si>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</si>
  <si>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</si>
  <si>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</si>
  <si>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</si>
  <si>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</si>
  <si>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</si>
  <si>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</si>
  <si>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</si>
  <si>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</si>
  <si>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</si>
  <si>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</si>
  <si>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</si>
  <si>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</si>
  <si>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</si>
  <si>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</si>
  <si>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</si>
  <si>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</si>
  <si>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</si>
  <si>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</si>
  <si>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屋久島町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</si>
  <si>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</si>
  <si>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</si>
  <si>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</si>
  <si>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</si>
  <si>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</si>
  <si>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</si>
  <si>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</si>
  <si>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</si>
  <si>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</si>
  <si>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</si>
  <si>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</si>
  <si>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</si>
  <si>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</si>
  <si>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</si>
  <si>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</si>
  <si>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</si>
  <si>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</si>
  <si>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</si>
  <si>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</si>
  <si>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令和元年度から２年度において施設整備を実施したところであり、当面の間、管路更新の計画はないが、適切な維持管理に努めていく。</t>
    <rPh sb="1" eb="3">
      <t>レイワ</t>
    </rPh>
    <rPh sb="3" eb="6">
      <t>ガンネンド</t>
    </rPh>
    <rPh sb="9" eb="11">
      <t>ネンド</t>
    </rPh>
    <rPh sb="15" eb="19">
      <t>シセツセイビ</t>
    </rPh>
    <rPh sb="20" eb="22">
      <t>ジッシ</t>
    </rPh>
    <rPh sb="31" eb="33">
      <t>トウメン</t>
    </rPh>
    <rPh sb="34" eb="35">
      <t>カン</t>
    </rPh>
    <rPh sb="36" eb="40">
      <t>カンロコウシン</t>
    </rPh>
    <rPh sb="41" eb="43">
      <t>ケイカク</t>
    </rPh>
    <rPh sb="48" eb="50">
      <t>テキセツ</t>
    </rPh>
    <rPh sb="51" eb="55">
      <t>イジカンリ</t>
    </rPh>
    <rPh sb="56" eb="57">
      <t>ツト</t>
    </rPh>
    <phoneticPr fontId="4"/>
  </si>
  <si>
    <t>　屋久島地区が上水道事業として地方公営企業法全部適用したことから、本町簡易水道事業は口永良部島地区単独となって２年目となったが、令和３年度は将来的な法適用に向けた準備として、固定資産台帳の整備や経営戦略を策定したところである。
　今後は、策定した経営戦略の基で、適切な施設の維持管理と水質管理の徹底等、町民の皆様へ安心・安全な飲料用水を供給することはもとより、上水道事業と併せた財政計画に着目し、料金収入の確保と経費縮減、企業債も含めて世代間負担の公平性に配慮しつつ、持続可能な経営視点をもった運営に努めていく。</t>
    <rPh sb="1" eb="4">
      <t>ヤクシマ</t>
    </rPh>
    <rPh sb="4" eb="6">
      <t>チク</t>
    </rPh>
    <rPh sb="7" eb="10">
      <t>ジョウスイドウ</t>
    </rPh>
    <rPh sb="10" eb="12">
      <t>ジギョウ</t>
    </rPh>
    <rPh sb="15" eb="22">
      <t>チホウコウエイキギョウホウ</t>
    </rPh>
    <rPh sb="22" eb="26">
      <t>ゼンブテキヨウ</t>
    </rPh>
    <rPh sb="33" eb="35">
      <t>ホンチョウ</t>
    </rPh>
    <rPh sb="35" eb="39">
      <t>カンイスイドウ</t>
    </rPh>
    <rPh sb="39" eb="41">
      <t>ジギョウ</t>
    </rPh>
    <rPh sb="42" eb="47">
      <t>クチエラブジマ</t>
    </rPh>
    <rPh sb="47" eb="49">
      <t>チク</t>
    </rPh>
    <rPh sb="49" eb="51">
      <t>タンドク</t>
    </rPh>
    <rPh sb="56" eb="58">
      <t>ネンメ</t>
    </rPh>
    <rPh sb="64" eb="66">
      <t>レイワ</t>
    </rPh>
    <rPh sb="67" eb="69">
      <t>ネンド</t>
    </rPh>
    <rPh sb="70" eb="72">
      <t>ショウライ</t>
    </rPh>
    <rPh sb="72" eb="73">
      <t>テキ</t>
    </rPh>
    <rPh sb="74" eb="77">
      <t>ホウテキヨウ</t>
    </rPh>
    <rPh sb="78" eb="79">
      <t>ム</t>
    </rPh>
    <rPh sb="81" eb="83">
      <t>ジュンビ</t>
    </rPh>
    <rPh sb="87" eb="93">
      <t>コテイシサンダイチョウ</t>
    </rPh>
    <rPh sb="94" eb="96">
      <t>セイビ</t>
    </rPh>
    <rPh sb="97" eb="101">
      <t>ケイエイセンリャク</t>
    </rPh>
    <rPh sb="102" eb="104">
      <t>サクテイ</t>
    </rPh>
    <rPh sb="115" eb="117">
      <t>コンゴ</t>
    </rPh>
    <rPh sb="119" eb="121">
      <t>サクテイ</t>
    </rPh>
    <rPh sb="123" eb="127">
      <t>ケイエイセンリャク</t>
    </rPh>
    <rPh sb="128" eb="129">
      <t>モト</t>
    </rPh>
    <rPh sb="131" eb="133">
      <t>テキセツ</t>
    </rPh>
    <rPh sb="134" eb="136">
      <t>シセツ</t>
    </rPh>
    <rPh sb="137" eb="141">
      <t>イジカンリ</t>
    </rPh>
    <rPh sb="142" eb="146">
      <t>スイシツカンリ</t>
    </rPh>
    <rPh sb="147" eb="149">
      <t>テッテイ</t>
    </rPh>
    <rPh sb="149" eb="150">
      <t>トウ</t>
    </rPh>
    <rPh sb="151" eb="153">
      <t>チョウミン</t>
    </rPh>
    <rPh sb="154" eb="156">
      <t>ミナサマ</t>
    </rPh>
    <rPh sb="157" eb="159">
      <t>アンシン</t>
    </rPh>
    <rPh sb="160" eb="162">
      <t>アンゼン</t>
    </rPh>
    <rPh sb="163" eb="165">
      <t>インリョウ</t>
    </rPh>
    <rPh sb="165" eb="167">
      <t>ヨウスイ</t>
    </rPh>
    <rPh sb="168" eb="170">
      <t>キョウキュウ</t>
    </rPh>
    <rPh sb="180" eb="183">
      <t>ジョウスイドウ</t>
    </rPh>
    <rPh sb="183" eb="185">
      <t>ジギョウ</t>
    </rPh>
    <rPh sb="186" eb="187">
      <t>アワ</t>
    </rPh>
    <rPh sb="189" eb="193">
      <t>ザイセイケイカク</t>
    </rPh>
    <rPh sb="194" eb="196">
      <t>チャクモク</t>
    </rPh>
    <rPh sb="198" eb="202">
      <t>リョウキンシュウニュウ</t>
    </rPh>
    <rPh sb="203" eb="205">
      <t>カクホ</t>
    </rPh>
    <rPh sb="206" eb="210">
      <t>ケイヒシュクゲン</t>
    </rPh>
    <rPh sb="211" eb="214">
      <t>キギョウサイ</t>
    </rPh>
    <rPh sb="215" eb="216">
      <t>フク</t>
    </rPh>
    <rPh sb="218" eb="223">
      <t>セダイカンフタン</t>
    </rPh>
    <rPh sb="224" eb="227">
      <t>コウヘイセイ</t>
    </rPh>
    <rPh sb="228" eb="230">
      <t>ハイリョ</t>
    </rPh>
    <rPh sb="234" eb="236">
      <t>ジゾク</t>
    </rPh>
    <rPh sb="236" eb="238">
      <t>カノウ</t>
    </rPh>
    <rPh sb="239" eb="241">
      <t>ケイエイ</t>
    </rPh>
    <rPh sb="241" eb="243">
      <t>シテン</t>
    </rPh>
    <rPh sb="247" eb="249">
      <t>ウンエイ</t>
    </rPh>
    <rPh sb="250" eb="251">
      <t>ツト</t>
    </rPh>
    <phoneticPr fontId="4"/>
  </si>
  <si>
    <t>　令和２年度から屋久島地区は上水道事業として法適用したことにより、簡易水道給水区域は属島の口永良部島本村地区のみである。
　①収益的収支比率については、総収益の86％に及ぶ消費税還付収入があったことから非常に高い比率となっているものの、給水人口が非常に少なく費用を賄うだけの給水収益は見込めず、一般会計からの繰入金に依存した経営となっている。
　④企業債残高対給水収益比率は、類似団体平均値と比較しても非常に高い状況だが、これは、令和元年度から２年度にかけて施設整備したことにより、企業債残高が増加したためである。なお、給水人口が少ないため、料金改定をしたとしても比率の改善はあまり見込めない。
　⑤令和元年度から２年度にかけて施設整備した際の企業債元金の償還が始まり、⑥のとおり給水原価が大幅に増加したことから、料金回収率は著しく低下した。
　⑦施設利用率は、類似団体平均よりも高い水準にあり、施設規模は適切と言える。
　⑧施設整備したばかりということもあって、有収率は類似団体平均よりも高い水準にあり、効率的な稼働状況にあると言える。</t>
    <rPh sb="216" eb="218">
      <t>レイワ</t>
    </rPh>
    <rPh sb="218" eb="221">
      <t>ガンネンド</t>
    </rPh>
    <rPh sb="224" eb="226">
      <t>ネンド</t>
    </rPh>
    <rPh sb="230" eb="234">
      <t>シセツセイビ</t>
    </rPh>
    <rPh sb="242" eb="245">
      <t>キギョウサイ</t>
    </rPh>
    <rPh sb="245" eb="247">
      <t>ザンダカ</t>
    </rPh>
    <rPh sb="248" eb="250">
      <t>ゾウカ</t>
    </rPh>
    <rPh sb="261" eb="263">
      <t>キュウスイ</t>
    </rPh>
    <rPh sb="263" eb="265">
      <t>ジンコウ</t>
    </rPh>
    <rPh sb="266" eb="267">
      <t>スク</t>
    </rPh>
    <rPh sb="272" eb="274">
      <t>リョウキン</t>
    </rPh>
    <rPh sb="274" eb="276">
      <t>カイテイ</t>
    </rPh>
    <rPh sb="283" eb="285">
      <t>ヒリツ</t>
    </rPh>
    <rPh sb="286" eb="288">
      <t>カイゼン</t>
    </rPh>
    <rPh sb="292" eb="294">
      <t>ミコ</t>
    </rPh>
    <rPh sb="301" eb="303">
      <t>レイワ</t>
    </rPh>
    <rPh sb="321" eb="322">
      <t>サイ</t>
    </rPh>
    <rPh sb="323" eb="326">
      <t>キギョウサイ</t>
    </rPh>
    <rPh sb="326" eb="328">
      <t>ガンキン</t>
    </rPh>
    <rPh sb="329" eb="331">
      <t>ショウカン</t>
    </rPh>
    <rPh sb="332" eb="333">
      <t>ハジ</t>
    </rPh>
    <rPh sb="341" eb="343">
      <t>キュウスイ</t>
    </rPh>
    <rPh sb="343" eb="345">
      <t>ゲンカ</t>
    </rPh>
    <rPh sb="346" eb="348">
      <t>オオハバ</t>
    </rPh>
    <rPh sb="349" eb="351">
      <t>ゾウカ</t>
    </rPh>
    <rPh sb="358" eb="363">
      <t>リョウキンカイシュウリツ</t>
    </rPh>
    <rPh sb="364" eb="365">
      <t>イチジル</t>
    </rPh>
    <rPh sb="367" eb="369">
      <t>テイカ</t>
    </rPh>
    <rPh sb="375" eb="377">
      <t>シセツ</t>
    </rPh>
    <rPh sb="377" eb="380">
      <t>リヨウリツ</t>
    </rPh>
    <rPh sb="382" eb="386">
      <t>ルイジダンタイ</t>
    </rPh>
    <rPh sb="386" eb="388">
      <t>ヘイキン</t>
    </rPh>
    <rPh sb="391" eb="392">
      <t>タカ</t>
    </rPh>
    <rPh sb="393" eb="395">
      <t>スイジュン</t>
    </rPh>
    <rPh sb="399" eb="401">
      <t>シセツ</t>
    </rPh>
    <rPh sb="401" eb="403">
      <t>キボ</t>
    </rPh>
    <rPh sb="404" eb="406">
      <t>テキセツ</t>
    </rPh>
    <rPh sb="407" eb="408">
      <t>イ</t>
    </rPh>
    <rPh sb="414" eb="418">
      <t>シセツセイビ</t>
    </rPh>
    <rPh sb="433" eb="436">
      <t>ユウシュウリツ</t>
    </rPh>
    <rPh sb="437" eb="441">
      <t>ルイジダンタイ</t>
    </rPh>
    <rPh sb="441" eb="443">
      <t>ヘイキン</t>
    </rPh>
    <rPh sb="446" eb="447">
      <t>タカ</t>
    </rPh>
    <rPh sb="448" eb="450">
      <t>スイジュン</t>
    </rPh>
    <rPh sb="454" eb="457">
      <t>コウリツテキ</t>
    </rPh>
    <rPh sb="458" eb="460">
      <t>カドウ</t>
    </rPh>
    <rPh sb="460" eb="462">
      <t>ジョウキョウ</t>
    </rPh>
    <rPh sb="466" eb="467">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</si>
</sst>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formatCode="#,##0.00;&quot;△&quot;#,##0.00;&quot;-&quot;">
                  <c:v>1.35</c:v>
                </c:pt>
                <c:pt idx="3" formatCode="#,##0.00;&quot;△&quot;#,##0.00;&quot;-&quot;">
                  <c:v>27.61</c:v>
                </c:pt>
                <c:pt idx="4" formatCode="#,##0.00;&quot;△&quot;#,##0.00;&quot;-&quot;">
                  <c:v>1.1299999999999999</c:v>
                </c:pt>
              </c:numCache>
            </c:numRef>
          </c:val>
          <c:extLst>
            <c:ext xmlns:c16="http://schemas.microsoft.com/office/drawing/2014/chart" uri="{C3380CC4-5D6E-409C-BE32-E72D297353CC}">
              <c16:uniqueId val="{00000000-66D2-43EE-8EE1-97564510317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0.31</c:v>
                </c:pt>
                <c:pt idx="2">
                  <c:v>0.42</c:v>
                </c:pt>
                <c:pt idx="3">
                  <c:v>0.61</c:v>
                </c:pt>
                <c:pt idx="4">
                  <c:v>0.4</c:v>
                </c:pt>
              </c:numCache>
            </c:numRef>
          </c:val>
          <c:smooth val="0"/>
          <c:extLst>
            <c:ext xmlns:c16="http://schemas.microsoft.com/office/drawing/2014/chart" uri="{C3380CC4-5D6E-409C-BE32-E72D297353CC}">
              <c16:uniqueId val="{00000001-66D2-43EE-8EE1-97564510317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82.14</c:v>
                </c:pt>
                <c:pt idx="1">
                  <c:v>82.14</c:v>
                </c:pt>
                <c:pt idx="2">
                  <c:v>81.91</c:v>
                </c:pt>
                <c:pt idx="3">
                  <c:v>51.1</c:v>
                </c:pt>
                <c:pt idx="4">
                  <c:v>64.37</c:v>
                </c:pt>
              </c:numCache>
            </c:numRef>
          </c:val>
          <c:extLst>
            <c:ext xmlns:c16="http://schemas.microsoft.com/office/drawing/2014/chart" uri="{C3380CC4-5D6E-409C-BE32-E72D297353CC}">
              <c16:uniqueId val="{00000000-9A67-43D5-84DF-7F840C158631}"/>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61.79</c:v>
                </c:pt>
                <c:pt idx="1">
                  <c:v>59.59</c:v>
                </c:pt>
                <c:pt idx="2">
                  <c:v>58.56</c:v>
                </c:pt>
                <c:pt idx="3">
                  <c:v>49.08</c:v>
                </c:pt>
                <c:pt idx="4">
                  <c:v>51.46</c:v>
                </c:pt>
              </c:numCache>
            </c:numRef>
          </c:val>
          <c:smooth val="0"/>
          <c:extLst>
            <c:ext xmlns:c16="http://schemas.microsoft.com/office/drawing/2014/chart" uri="{C3380CC4-5D6E-409C-BE32-E72D297353CC}">
              <c16:uniqueId val="{00000001-9A67-43D5-84DF-7F840C158631}"/>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68.959999999999994</c:v>
                </c:pt>
                <c:pt idx="1">
                  <c:v>68.84</c:v>
                </c:pt>
                <c:pt idx="2">
                  <c:v>64.69</c:v>
                </c:pt>
                <c:pt idx="3">
                  <c:v>88.09</c:v>
                </c:pt>
                <c:pt idx="4">
                  <c:v>88.64</c:v>
                </c:pt>
              </c:numCache>
            </c:numRef>
          </c:val>
          <c:extLst>
            <c:ext xmlns:c16="http://schemas.microsoft.com/office/drawing/2014/chart" uri="{C3380CC4-5D6E-409C-BE32-E72D297353CC}">
              <c16:uniqueId val="{00000000-BEB9-436C-AB54-CC7370E9DBC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74.98</c:v>
                </c:pt>
                <c:pt idx="1">
                  <c:v>74.19</c:v>
                </c:pt>
                <c:pt idx="2">
                  <c:v>73.680000000000007</c:v>
                </c:pt>
                <c:pt idx="3">
                  <c:v>71.27</c:v>
                </c:pt>
                <c:pt idx="4">
                  <c:v>68.58</c:v>
                </c:pt>
              </c:numCache>
            </c:numRef>
          </c:val>
          <c:smooth val="0"/>
          <c:extLst>
            <c:ext xmlns:c16="http://schemas.microsoft.com/office/drawing/2014/chart" uri="{C3380CC4-5D6E-409C-BE32-E72D297353CC}">
              <c16:uniqueId val="{00000001-BEB9-436C-AB54-CC7370E9DBC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74.31</c:v>
                </c:pt>
                <c:pt idx="1">
                  <c:v>70.89</c:v>
                </c:pt>
                <c:pt idx="2">
                  <c:v>62.01</c:v>
                </c:pt>
                <c:pt idx="3">
                  <c:v>101.56</c:v>
                </c:pt>
                <c:pt idx="4">
                  <c:v>239.26</c:v>
                </c:pt>
              </c:numCache>
            </c:numRef>
          </c:val>
          <c:extLst>
            <c:ext xmlns:c16="http://schemas.microsoft.com/office/drawing/2014/chart" uri="{C3380CC4-5D6E-409C-BE32-E72D297353CC}">
              <c16:uniqueId val="{00000000-7B15-4DEF-8D6D-54920F6E765D}"/>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74.03</c:v>
                </c:pt>
                <c:pt idx="1">
                  <c:v>73.2</c:v>
                </c:pt>
                <c:pt idx="2">
                  <c:v>73.42</c:v>
                </c:pt>
                <c:pt idx="3">
                  <c:v>73.22</c:v>
                </c:pt>
                <c:pt idx="4">
                  <c:v>69.05</c:v>
                </c:pt>
              </c:numCache>
            </c:numRef>
          </c:val>
          <c:smooth val="0"/>
          <c:extLst>
            <c:ext xmlns:c16="http://schemas.microsoft.com/office/drawing/2014/chart" uri="{C3380CC4-5D6E-409C-BE32-E72D297353CC}">
              <c16:uniqueId val="{00000001-7B15-4DEF-8D6D-54920F6E765D}"/>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40-411A-B09B-D0978C01B3E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40-411A-B09B-D0978C01B3E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AB-460B-9167-5FEE6130CAA2}"/>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AB-460B-9167-5FEE6130CAA2}"/>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B9-4899-A472-0DEBEED9B59F}"/>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B9-4899-A472-0DEBEED9B59F}"/>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A4-4D81-A037-CBC78DD6F0C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A4-4D81-A037-CBC78DD6F0C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857.11</c:v>
                </c:pt>
                <c:pt idx="1">
                  <c:v>927.38</c:v>
                </c:pt>
                <c:pt idx="2">
                  <c:v>1000.95</c:v>
                </c:pt>
                <c:pt idx="3">
                  <c:v>15959.76</c:v>
                </c:pt>
                <c:pt idx="4">
                  <c:v>13349.71</c:v>
                </c:pt>
              </c:numCache>
            </c:numRef>
          </c:val>
          <c:extLst>
            <c:ext xmlns:c16="http://schemas.microsoft.com/office/drawing/2014/chart" uri="{C3380CC4-5D6E-409C-BE32-E72D297353CC}">
              <c16:uniqueId val="{00000000-AED7-497A-8A27-C6A959E933EA}"/>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1068.53</c:v>
                </c:pt>
                <c:pt idx="1">
                  <c:v>995.48</c:v>
                </c:pt>
                <c:pt idx="2">
                  <c:v>982.31</c:v>
                </c:pt>
                <c:pt idx="3">
                  <c:v>1128.72</c:v>
                </c:pt>
                <c:pt idx="4">
                  <c:v>1125.25</c:v>
                </c:pt>
              </c:numCache>
            </c:numRef>
          </c:val>
          <c:smooth val="0"/>
          <c:extLst>
            <c:ext xmlns:c16="http://schemas.microsoft.com/office/drawing/2014/chart" uri="{C3380CC4-5D6E-409C-BE32-E72D297353CC}">
              <c16:uniqueId val="{00000001-AED7-497A-8A27-C6A959E933EA}"/>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63.3</c:v>
                </c:pt>
                <c:pt idx="1">
                  <c:v>60.3</c:v>
                </c:pt>
                <c:pt idx="2">
                  <c:v>53.17</c:v>
                </c:pt>
                <c:pt idx="3">
                  <c:v>60.09</c:v>
                </c:pt>
                <c:pt idx="4">
                  <c:v>30.54</c:v>
                </c:pt>
              </c:numCache>
            </c:numRef>
          </c:val>
          <c:extLst>
            <c:ext xmlns:c16="http://schemas.microsoft.com/office/drawing/2014/chart" uri="{C3380CC4-5D6E-409C-BE32-E72D297353CC}">
              <c16:uniqueId val="{00000000-D019-4E92-A25B-BB221FEA332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59.33</c:v>
                </c:pt>
                <c:pt idx="1">
                  <c:v>55.46</c:v>
                </c:pt>
                <c:pt idx="2">
                  <c:v>53.77</c:v>
                </c:pt>
                <c:pt idx="3">
                  <c:v>41.84</c:v>
                </c:pt>
                <c:pt idx="4">
                  <c:v>41.44</c:v>
                </c:pt>
              </c:numCache>
            </c:numRef>
          </c:val>
          <c:smooth val="0"/>
          <c:extLst>
            <c:ext xmlns:c16="http://schemas.microsoft.com/office/drawing/2014/chart" uri="{C3380CC4-5D6E-409C-BE32-E72D297353CC}">
              <c16:uniqueId val="{00000001-D019-4E92-A25B-BB221FEA332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236.16</c:v>
                </c:pt>
                <c:pt idx="1">
                  <c:v>240.95</c:v>
                </c:pt>
                <c:pt idx="2">
                  <c:v>280.20999999999998</c:v>
                </c:pt>
                <c:pt idx="3">
                  <c:v>332.95</c:v>
                </c:pt>
                <c:pt idx="4">
                  <c:v>623.29</c:v>
                </c:pt>
              </c:numCache>
            </c:numRef>
          </c:val>
          <c:extLst>
            <c:ext xmlns:c16="http://schemas.microsoft.com/office/drawing/2014/chart" uri="{C3380CC4-5D6E-409C-BE32-E72D297353CC}">
              <c16:uniqueId val="{00000000-E9D6-479C-968F-E6E67460D427}"/>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279.67</c:v>
                </c:pt>
                <c:pt idx="1">
                  <c:v>299.77999999999997</c:v>
                </c:pt>
                <c:pt idx="2">
                  <c:v>305.38</c:v>
                </c:pt>
                <c:pt idx="3">
                  <c:v>390.47</c:v>
                </c:pt>
                <c:pt idx="4">
                  <c:v>403.61</c:v>
                </c:pt>
              </c:numCache>
            </c:numRef>
          </c:val>
          <c:smooth val="0"/>
          <c:extLst>
            <c:ext xmlns:c16="http://schemas.microsoft.com/office/drawing/2014/chart" uri="{C3380CC4-5D6E-409C-BE32-E72D297353CC}">
              <c16:uniqueId val="{00000001-E9D6-479C-968F-E6E67460D427}"/>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鹿児島県　屋久島町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60">
        <f>データ!$R$6</f>
        <v>11938</v>
      </c>
      <c r="AM8" s="60"/>
      <c r="AN8" s="60"/>
      <c r="AO8" s="60"/>
      <c r="AP8" s="60"/>
      <c r="AQ8" s="60"/>
      <c r="AR8" s="60"/>
      <c r="AS8" s="60"/>
      <c r="AT8" s="36">
        <f>データ!$S$6</f>
        <v>540.44000000000005</v>
      </c>
      <c r="AU8" s="36"/>
      <c r="AV8" s="36"/>
      <c r="AW8" s="36"/>
      <c r="AX8" s="36"/>
      <c r="AY8" s="36"/>
      <c r="AZ8" s="36"/>
      <c r="BA8" s="36"/>
      <c r="BB8" s="36">
        <f>データ!$T$6</f>
        <v>22.09</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100</v>
      </c>
      <c r="Q10" s="36"/>
      <c r="R10" s="36"/>
      <c r="S10" s="36"/>
      <c r="T10" s="36"/>
      <c r="U10" s="36"/>
      <c r="V10" s="36"/>
      <c r="W10" s="60">
        <f>データ!$Q$6</f>
        <v>3025</v>
      </c>
      <c r="X10" s="60"/>
      <c r="Y10" s="60"/>
      <c r="Z10" s="60"/>
      <c r="AA10" s="60"/>
      <c r="AB10" s="60"/>
      <c r="AC10" s="60"/>
      <c r="AD10" s="2"/>
      <c r="AE10" s="2"/>
      <c r="AF10" s="2"/>
      <c r="AG10" s="2"/>
      <c r="AH10" s="2"/>
      <c r="AI10" s="2"/>
      <c r="AJ10" s="2"/>
      <c r="AK10" s="2"/>
      <c r="AL10" s="60">
        <f>データ!$U$6</f>
        <v>95</v>
      </c>
      <c r="AM10" s="60"/>
      <c r="AN10" s="60"/>
      <c r="AO10" s="60"/>
      <c r="AP10" s="60"/>
      <c r="AQ10" s="60"/>
      <c r="AR10" s="60"/>
      <c r="AS10" s="60"/>
      <c r="AT10" s="36">
        <f>データ!$V$6</f>
        <v>0.22</v>
      </c>
      <c r="AU10" s="36"/>
      <c r="AV10" s="36"/>
      <c r="AW10" s="36"/>
      <c r="AX10" s="36"/>
      <c r="AY10" s="36"/>
      <c r="AZ10" s="36"/>
      <c r="BA10" s="36"/>
      <c r="BB10" s="36">
        <f>データ!$W$6</f>
        <v>431.82</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117</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115</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116</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41</v>
      </c>
      <c r="N85" s="13" t="s">
        <v>41</v>
      </c>
      <c r="O85" s="13" t="str">
        <f>データ!EN6</f>
        <v>【0.58】</v>
      </c>
    </row>
  </sheetData>
  <sheetProtection algorithmName="SHA-512" hashValue="rlwnVINrPtsOJSlGWw2bzxVjG4M/iSSeyaHVuODC+DN66i0tTTcPBR/y1B3l8+lhnI/DFEUF1kzcMnlU8Aiazg==" saltValue="ivEUFgd/B9Di7FPJvLB5F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2" t="s">
        <v>51</v>
      </c>
      <c r="I3" s="73"/>
      <c r="J3" s="73"/>
      <c r="K3" s="73"/>
      <c r="L3" s="73"/>
      <c r="M3" s="73"/>
      <c r="N3" s="73"/>
      <c r="O3" s="73"/>
      <c r="P3" s="73"/>
      <c r="Q3" s="73"/>
      <c r="R3" s="73"/>
      <c r="S3" s="73"/>
      <c r="T3" s="73"/>
      <c r="U3" s="73"/>
      <c r="V3" s="73"/>
      <c r="W3" s="74"/>
      <c r="X3" s="78" t="s">
        <v>52</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53</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54</v>
      </c>
      <c r="B4" s="17"/>
      <c r="C4" s="17"/>
      <c r="D4" s="17"/>
      <c r="E4" s="17"/>
      <c r="F4" s="17"/>
      <c r="G4" s="17"/>
      <c r="H4" s="75"/>
      <c r="I4" s="76"/>
      <c r="J4" s="76"/>
      <c r="K4" s="76"/>
      <c r="L4" s="76"/>
      <c r="M4" s="76"/>
      <c r="N4" s="76"/>
      <c r="O4" s="76"/>
      <c r="P4" s="76"/>
      <c r="Q4" s="76"/>
      <c r="R4" s="76"/>
      <c r="S4" s="76"/>
      <c r="T4" s="76"/>
      <c r="U4" s="76"/>
      <c r="V4" s="76"/>
      <c r="W4" s="77"/>
      <c r="X4" s="71" t="s">
        <v>55</v>
      </c>
      <c r="Y4" s="71"/>
      <c r="Z4" s="71"/>
      <c r="AA4" s="71"/>
      <c r="AB4" s="71"/>
      <c r="AC4" s="71"/>
      <c r="AD4" s="71"/>
      <c r="AE4" s="71"/>
      <c r="AF4" s="71"/>
      <c r="AG4" s="71"/>
      <c r="AH4" s="71"/>
      <c r="AI4" s="71" t="s">
        <v>56</v>
      </c>
      <c r="AJ4" s="71"/>
      <c r="AK4" s="71"/>
      <c r="AL4" s="71"/>
      <c r="AM4" s="71"/>
      <c r="AN4" s="71"/>
      <c r="AO4" s="71"/>
      <c r="AP4" s="71"/>
      <c r="AQ4" s="71"/>
      <c r="AR4" s="71"/>
      <c r="AS4" s="71"/>
      <c r="AT4" s="71" t="s">
        <v>57</v>
      </c>
      <c r="AU4" s="71"/>
      <c r="AV4" s="71"/>
      <c r="AW4" s="71"/>
      <c r="AX4" s="71"/>
      <c r="AY4" s="71"/>
      <c r="AZ4" s="71"/>
      <c r="BA4" s="71"/>
      <c r="BB4" s="71"/>
      <c r="BC4" s="71"/>
      <c r="BD4" s="71"/>
      <c r="BE4" s="71" t="s">
        <v>58</v>
      </c>
      <c r="BF4" s="71"/>
      <c r="BG4" s="71"/>
      <c r="BH4" s="71"/>
      <c r="BI4" s="71"/>
      <c r="BJ4" s="71"/>
      <c r="BK4" s="71"/>
      <c r="BL4" s="71"/>
      <c r="BM4" s="71"/>
      <c r="BN4" s="71"/>
      <c r="BO4" s="71"/>
      <c r="BP4" s="71" t="s">
        <v>59</v>
      </c>
      <c r="BQ4" s="71"/>
      <c r="BR4" s="71"/>
      <c r="BS4" s="71"/>
      <c r="BT4" s="71"/>
      <c r="BU4" s="71"/>
      <c r="BV4" s="71"/>
      <c r="BW4" s="71"/>
      <c r="BX4" s="71"/>
      <c r="BY4" s="71"/>
      <c r="BZ4" s="71"/>
      <c r="CA4" s="71" t="s">
        <v>60</v>
      </c>
      <c r="CB4" s="71"/>
      <c r="CC4" s="71"/>
      <c r="CD4" s="71"/>
      <c r="CE4" s="71"/>
      <c r="CF4" s="71"/>
      <c r="CG4" s="71"/>
      <c r="CH4" s="71"/>
      <c r="CI4" s="71"/>
      <c r="CJ4" s="71"/>
      <c r="CK4" s="71"/>
      <c r="CL4" s="71" t="s">
        <v>61</v>
      </c>
      <c r="CM4" s="71"/>
      <c r="CN4" s="71"/>
      <c r="CO4" s="71"/>
      <c r="CP4" s="71"/>
      <c r="CQ4" s="71"/>
      <c r="CR4" s="71"/>
      <c r="CS4" s="71"/>
      <c r="CT4" s="71"/>
      <c r="CU4" s="71"/>
      <c r="CV4" s="71"/>
      <c r="CW4" s="71" t="s">
        <v>62</v>
      </c>
      <c r="CX4" s="71"/>
      <c r="CY4" s="71"/>
      <c r="CZ4" s="71"/>
      <c r="DA4" s="71"/>
      <c r="DB4" s="71"/>
      <c r="DC4" s="71"/>
      <c r="DD4" s="71"/>
      <c r="DE4" s="71"/>
      <c r="DF4" s="71"/>
      <c r="DG4" s="71"/>
      <c r="DH4" s="71" t="s">
        <v>63</v>
      </c>
      <c r="DI4" s="71"/>
      <c r="DJ4" s="71"/>
      <c r="DK4" s="71"/>
      <c r="DL4" s="71"/>
      <c r="DM4" s="71"/>
      <c r="DN4" s="71"/>
      <c r="DO4" s="71"/>
      <c r="DP4" s="71"/>
      <c r="DQ4" s="71"/>
      <c r="DR4" s="71"/>
      <c r="DS4" s="71" t="s">
        <v>64</v>
      </c>
      <c r="DT4" s="71"/>
      <c r="DU4" s="71"/>
      <c r="DV4" s="71"/>
      <c r="DW4" s="71"/>
      <c r="DX4" s="71"/>
      <c r="DY4" s="71"/>
      <c r="DZ4" s="71"/>
      <c r="EA4" s="71"/>
      <c r="EB4" s="71"/>
      <c r="EC4" s="71"/>
      <c r="ED4" s="71" t="s">
        <v>65</v>
      </c>
      <c r="EE4" s="71"/>
      <c r="EF4" s="71"/>
      <c r="EG4" s="71"/>
      <c r="EH4" s="71"/>
      <c r="EI4" s="71"/>
      <c r="EJ4" s="71"/>
      <c r="EK4" s="71"/>
      <c r="EL4" s="71"/>
      <c r="EM4" s="71"/>
      <c r="EN4" s="71"/>
    </row>
    <row r="5" spans="1:144" x14ac:dyDescent="0.15">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15">
      <c r="A6" s="15" t="s">
        <v>94</v>
      </c>
      <c r="B6" s="20">
        <f>B7</f>
        <v>2021</v>
      </c>
      <c r="C6" s="20">
        <f t="shared" ref="C6:W6" si="3">C7</f>
        <v>465054</v>
      </c>
      <c r="D6" s="20">
        <f t="shared" si="3"/>
        <v>47</v>
      </c>
      <c r="E6" s="20">
        <f t="shared" si="3"/>
        <v>1</v>
      </c>
      <c r="F6" s="20">
        <f t="shared" si="3"/>
        <v>0</v>
      </c>
      <c r="G6" s="20">
        <f t="shared" si="3"/>
        <v>0</v>
      </c>
      <c r="H6" s="20" t="str">
        <f t="shared" si="3"/>
        <v>鹿児島県　屋久島町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3025</v>
      </c>
      <c r="R6" s="21">
        <f t="shared" si="3"/>
        <v>11938</v>
      </c>
      <c r="S6" s="21">
        <f t="shared" si="3"/>
        <v>540.44000000000005</v>
      </c>
      <c r="T6" s="21">
        <f t="shared" si="3"/>
        <v>22.09</v>
      </c>
      <c r="U6" s="21">
        <f t="shared" si="3"/>
        <v>95</v>
      </c>
      <c r="V6" s="21">
        <f t="shared" si="3"/>
        <v>0.22</v>
      </c>
      <c r="W6" s="21">
        <f t="shared" si="3"/>
        <v>431.82</v>
      </c>
      <c r="X6" s="22">
        <f>IF(X7="",NA(),X7)</f>
        <v>74.31</v>
      </c>
      <c r="Y6" s="22">
        <f t="shared" ref="Y6:AG6" si="4">IF(Y7="",NA(),Y7)</f>
        <v>70.89</v>
      </c>
      <c r="Z6" s="22">
        <f t="shared" si="4"/>
        <v>62.01</v>
      </c>
      <c r="AA6" s="22">
        <f t="shared" si="4"/>
        <v>101.56</v>
      </c>
      <c r="AB6" s="22">
        <f t="shared" si="4"/>
        <v>239.26</v>
      </c>
      <c r="AC6" s="22">
        <f t="shared" si="4"/>
        <v>74.03</v>
      </c>
      <c r="AD6" s="22">
        <f t="shared" si="4"/>
        <v>73.2</v>
      </c>
      <c r="AE6" s="22">
        <f t="shared" si="4"/>
        <v>73.42</v>
      </c>
      <c r="AF6" s="22">
        <f t="shared" si="4"/>
        <v>73.22</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857.11</v>
      </c>
      <c r="BF6" s="22">
        <f t="shared" ref="BF6:BN6" si="7">IF(BF7="",NA(),BF7)</f>
        <v>927.38</v>
      </c>
      <c r="BG6" s="22">
        <f t="shared" si="7"/>
        <v>1000.95</v>
      </c>
      <c r="BH6" s="22">
        <f t="shared" si="7"/>
        <v>15959.76</v>
      </c>
      <c r="BI6" s="22">
        <f t="shared" si="7"/>
        <v>13349.71</v>
      </c>
      <c r="BJ6" s="22">
        <f t="shared" si="7"/>
        <v>1068.53</v>
      </c>
      <c r="BK6" s="22">
        <f t="shared" si="7"/>
        <v>995.48</v>
      </c>
      <c r="BL6" s="22">
        <f t="shared" si="7"/>
        <v>982.31</v>
      </c>
      <c r="BM6" s="22">
        <f t="shared" si="7"/>
        <v>1128.72</v>
      </c>
      <c r="BN6" s="22">
        <f t="shared" si="7"/>
        <v>1125.25</v>
      </c>
      <c r="BO6" s="21" t="str">
        <f>IF(BO7="","",IF(BO7="-","【-】","【"&amp;SUBSTITUTE(TEXT(BO7,"#,##0.00"),"-","△")&amp;"】"))</f>
        <v>【940.88】</v>
      </c>
      <c r="BP6" s="22">
        <f>IF(BP7="",NA(),BP7)</f>
        <v>63.3</v>
      </c>
      <c r="BQ6" s="22">
        <f t="shared" ref="BQ6:BY6" si="8">IF(BQ7="",NA(),BQ7)</f>
        <v>60.3</v>
      </c>
      <c r="BR6" s="22">
        <f t="shared" si="8"/>
        <v>53.17</v>
      </c>
      <c r="BS6" s="22">
        <f t="shared" si="8"/>
        <v>60.09</v>
      </c>
      <c r="BT6" s="22">
        <f t="shared" si="8"/>
        <v>30.54</v>
      </c>
      <c r="BU6" s="22">
        <f t="shared" si="8"/>
        <v>59.33</v>
      </c>
      <c r="BV6" s="22">
        <f t="shared" si="8"/>
        <v>55.46</v>
      </c>
      <c r="BW6" s="22">
        <f t="shared" si="8"/>
        <v>53.77</v>
      </c>
      <c r="BX6" s="22">
        <f t="shared" si="8"/>
        <v>41.84</v>
      </c>
      <c r="BY6" s="22">
        <f t="shared" si="8"/>
        <v>41.44</v>
      </c>
      <c r="BZ6" s="21" t="str">
        <f>IF(BZ7="","",IF(BZ7="-","【-】","【"&amp;SUBSTITUTE(TEXT(BZ7,"#,##0.00"),"-","△")&amp;"】"))</f>
        <v>【54.59】</v>
      </c>
      <c r="CA6" s="22">
        <f>IF(CA7="",NA(),CA7)</f>
        <v>236.16</v>
      </c>
      <c r="CB6" s="22">
        <f t="shared" ref="CB6:CJ6" si="9">IF(CB7="",NA(),CB7)</f>
        <v>240.95</v>
      </c>
      <c r="CC6" s="22">
        <f t="shared" si="9"/>
        <v>280.20999999999998</v>
      </c>
      <c r="CD6" s="22">
        <f t="shared" si="9"/>
        <v>332.95</v>
      </c>
      <c r="CE6" s="22">
        <f t="shared" si="9"/>
        <v>623.29</v>
      </c>
      <c r="CF6" s="22">
        <f t="shared" si="9"/>
        <v>279.67</v>
      </c>
      <c r="CG6" s="22">
        <f t="shared" si="9"/>
        <v>299.77999999999997</v>
      </c>
      <c r="CH6" s="22">
        <f t="shared" si="9"/>
        <v>305.38</v>
      </c>
      <c r="CI6" s="22">
        <f t="shared" si="9"/>
        <v>390.47</v>
      </c>
      <c r="CJ6" s="22">
        <f t="shared" si="9"/>
        <v>403.61</v>
      </c>
      <c r="CK6" s="21" t="str">
        <f>IF(CK7="","",IF(CK7="-","【-】","【"&amp;SUBSTITUTE(TEXT(CK7,"#,##0.00"),"-","△")&amp;"】"))</f>
        <v>【301.20】</v>
      </c>
      <c r="CL6" s="22">
        <f>IF(CL7="",NA(),CL7)</f>
        <v>82.14</v>
      </c>
      <c r="CM6" s="22">
        <f t="shared" ref="CM6:CU6" si="10">IF(CM7="",NA(),CM7)</f>
        <v>82.14</v>
      </c>
      <c r="CN6" s="22">
        <f t="shared" si="10"/>
        <v>81.91</v>
      </c>
      <c r="CO6" s="22">
        <f t="shared" si="10"/>
        <v>51.1</v>
      </c>
      <c r="CP6" s="22">
        <f t="shared" si="10"/>
        <v>64.37</v>
      </c>
      <c r="CQ6" s="22">
        <f t="shared" si="10"/>
        <v>61.79</v>
      </c>
      <c r="CR6" s="22">
        <f t="shared" si="10"/>
        <v>59.59</v>
      </c>
      <c r="CS6" s="22">
        <f t="shared" si="10"/>
        <v>58.56</v>
      </c>
      <c r="CT6" s="22">
        <f t="shared" si="10"/>
        <v>49.08</v>
      </c>
      <c r="CU6" s="22">
        <f t="shared" si="10"/>
        <v>51.46</v>
      </c>
      <c r="CV6" s="21" t="str">
        <f>IF(CV7="","",IF(CV7="-","【-】","【"&amp;SUBSTITUTE(TEXT(CV7,"#,##0.00"),"-","△")&amp;"】"))</f>
        <v>【56.42】</v>
      </c>
      <c r="CW6" s="22">
        <f>IF(CW7="",NA(),CW7)</f>
        <v>68.959999999999994</v>
      </c>
      <c r="CX6" s="22">
        <f t="shared" ref="CX6:DF6" si="11">IF(CX7="",NA(),CX7)</f>
        <v>68.84</v>
      </c>
      <c r="CY6" s="22">
        <f t="shared" si="11"/>
        <v>64.69</v>
      </c>
      <c r="CZ6" s="22">
        <f t="shared" si="11"/>
        <v>88.09</v>
      </c>
      <c r="DA6" s="22">
        <f t="shared" si="11"/>
        <v>88.64</v>
      </c>
      <c r="DB6" s="22">
        <f t="shared" si="11"/>
        <v>74.98</v>
      </c>
      <c r="DC6" s="22">
        <f t="shared" si="11"/>
        <v>74.19</v>
      </c>
      <c r="DD6" s="22">
        <f t="shared" si="11"/>
        <v>73.680000000000007</v>
      </c>
      <c r="DE6" s="22">
        <f t="shared" si="11"/>
        <v>71.27</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2">
        <f t="shared" si="14"/>
        <v>1.35</v>
      </c>
      <c r="EG6" s="22">
        <f t="shared" si="14"/>
        <v>27.61</v>
      </c>
      <c r="EH6" s="22">
        <f t="shared" si="14"/>
        <v>1.1299999999999999</v>
      </c>
      <c r="EI6" s="22">
        <f t="shared" si="14"/>
        <v>0.56000000000000005</v>
      </c>
      <c r="EJ6" s="22">
        <f t="shared" si="14"/>
        <v>0.31</v>
      </c>
      <c r="EK6" s="22">
        <f t="shared" si="14"/>
        <v>0.42</v>
      </c>
      <c r="EL6" s="22">
        <f t="shared" si="14"/>
        <v>0.61</v>
      </c>
      <c r="EM6" s="22">
        <f t="shared" si="14"/>
        <v>0.4</v>
      </c>
      <c r="EN6" s="21" t="str">
        <f>IF(EN7="","",IF(EN7="-","【-】","【"&amp;SUBSTITUTE(TEXT(EN7,"#,##0.00"),"-","△")&amp;"】"))</f>
        <v>【0.58】</v>
      </c>
    </row>
    <row r="7" spans="1:144" s="23" customFormat="1" x14ac:dyDescent="0.15">
      <c r="A7" s="15"/>
      <c r="B7" s="24">
        <v>2021</v>
      </c>
      <c r="C7" s="24">
        <v>465054</v>
      </c>
      <c r="D7" s="24">
        <v>47</v>
      </c>
      <c r="E7" s="24">
        <v>1</v>
      </c>
      <c r="F7" s="24">
        <v>0</v>
      </c>
      <c r="G7" s="24">
        <v>0</v>
      </c>
      <c r="H7" s="24" t="s">
        <v>95</v>
      </c>
      <c r="I7" s="24" t="s">
        <v>96</v>
      </c>
      <c r="J7" s="24" t="s">
        <v>97</v>
      </c>
      <c r="K7" s="24" t="s">
        <v>98</v>
      </c>
      <c r="L7" s="24" t="s">
        <v>99</v>
      </c>
      <c r="M7" s="24" t="s">
        <v>100</v>
      </c>
      <c r="N7" s="25" t="s">
        <v>101</v>
      </c>
      <c r="O7" s="25" t="s">
        <v>102</v>
      </c>
      <c r="P7" s="25">
        <v>100</v>
      </c>
      <c r="Q7" s="25">
        <v>3025</v>
      </c>
      <c r="R7" s="25">
        <v>11938</v>
      </c>
      <c r="S7" s="25">
        <v>540.44000000000005</v>
      </c>
      <c r="T7" s="25">
        <v>22.09</v>
      </c>
      <c r="U7" s="25">
        <v>95</v>
      </c>
      <c r="V7" s="25">
        <v>0.22</v>
      </c>
      <c r="W7" s="25">
        <v>431.82</v>
      </c>
      <c r="X7" s="25">
        <v>74.31</v>
      </c>
      <c r="Y7" s="25">
        <v>70.89</v>
      </c>
      <c r="Z7" s="25">
        <v>62.01</v>
      </c>
      <c r="AA7" s="25">
        <v>101.56</v>
      </c>
      <c r="AB7" s="25">
        <v>239.26</v>
      </c>
      <c r="AC7" s="25">
        <v>74.03</v>
      </c>
      <c r="AD7" s="25">
        <v>73.2</v>
      </c>
      <c r="AE7" s="25">
        <v>73.42</v>
      </c>
      <c r="AF7" s="25">
        <v>73.22</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857.11</v>
      </c>
      <c r="BF7" s="25">
        <v>927.38</v>
      </c>
      <c r="BG7" s="25">
        <v>1000.95</v>
      </c>
      <c r="BH7" s="25">
        <v>15959.76</v>
      </c>
      <c r="BI7" s="25">
        <v>13349.71</v>
      </c>
      <c r="BJ7" s="25">
        <v>1068.53</v>
      </c>
      <c r="BK7" s="25">
        <v>995.48</v>
      </c>
      <c r="BL7" s="25">
        <v>982.31</v>
      </c>
      <c r="BM7" s="25">
        <v>1128.72</v>
      </c>
      <c r="BN7" s="25">
        <v>1125.25</v>
      </c>
      <c r="BO7" s="25">
        <v>940.88</v>
      </c>
      <c r="BP7" s="25">
        <v>63.3</v>
      </c>
      <c r="BQ7" s="25">
        <v>60.3</v>
      </c>
      <c r="BR7" s="25">
        <v>53.17</v>
      </c>
      <c r="BS7" s="25">
        <v>60.09</v>
      </c>
      <c r="BT7" s="25">
        <v>30.54</v>
      </c>
      <c r="BU7" s="25">
        <v>59.33</v>
      </c>
      <c r="BV7" s="25">
        <v>55.46</v>
      </c>
      <c r="BW7" s="25">
        <v>53.77</v>
      </c>
      <c r="BX7" s="25">
        <v>41.84</v>
      </c>
      <c r="BY7" s="25">
        <v>41.44</v>
      </c>
      <c r="BZ7" s="25">
        <v>54.59</v>
      </c>
      <c r="CA7" s="25">
        <v>236.16</v>
      </c>
      <c r="CB7" s="25">
        <v>240.95</v>
      </c>
      <c r="CC7" s="25">
        <v>280.20999999999998</v>
      </c>
      <c r="CD7" s="25">
        <v>332.95</v>
      </c>
      <c r="CE7" s="25">
        <v>623.29</v>
      </c>
      <c r="CF7" s="25">
        <v>279.67</v>
      </c>
      <c r="CG7" s="25">
        <v>299.77999999999997</v>
      </c>
      <c r="CH7" s="25">
        <v>305.38</v>
      </c>
      <c r="CI7" s="25">
        <v>390.47</v>
      </c>
      <c r="CJ7" s="25">
        <v>403.61</v>
      </c>
      <c r="CK7" s="25">
        <v>301.2</v>
      </c>
      <c r="CL7" s="25">
        <v>82.14</v>
      </c>
      <c r="CM7" s="25">
        <v>82.14</v>
      </c>
      <c r="CN7" s="25">
        <v>81.91</v>
      </c>
      <c r="CO7" s="25">
        <v>51.1</v>
      </c>
      <c r="CP7" s="25">
        <v>64.37</v>
      </c>
      <c r="CQ7" s="25">
        <v>61.79</v>
      </c>
      <c r="CR7" s="25">
        <v>59.59</v>
      </c>
      <c r="CS7" s="25">
        <v>58.56</v>
      </c>
      <c r="CT7" s="25">
        <v>49.08</v>
      </c>
      <c r="CU7" s="25">
        <v>51.46</v>
      </c>
      <c r="CV7" s="25">
        <v>56.42</v>
      </c>
      <c r="CW7" s="25">
        <v>68.959999999999994</v>
      </c>
      <c r="CX7" s="25">
        <v>68.84</v>
      </c>
      <c r="CY7" s="25">
        <v>64.69</v>
      </c>
      <c r="CZ7" s="25">
        <v>88.09</v>
      </c>
      <c r="DA7" s="25">
        <v>88.64</v>
      </c>
      <c r="DB7" s="25">
        <v>74.98</v>
      </c>
      <c r="DC7" s="25">
        <v>74.19</v>
      </c>
      <c r="DD7" s="25">
        <v>73.680000000000007</v>
      </c>
      <c r="DE7" s="25">
        <v>71.27</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1.35</v>
      </c>
      <c r="EG7" s="25">
        <v>27.61</v>
      </c>
      <c r="EH7" s="25">
        <v>1.1299999999999999</v>
      </c>
      <c r="EI7" s="25">
        <v>0.56000000000000005</v>
      </c>
      <c r="EJ7" s="25">
        <v>0.31</v>
      </c>
      <c r="EK7" s="25">
        <v>0.42</v>
      </c>
      <c r="EL7" s="25">
        <v>0.61</v>
      </c>
      <c r="EM7" s="25">
        <v>0.4</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108</v>
      </c>
    </row>
    <row r="12" spans="1:144" x14ac:dyDescent="0.15">
      <c r="B12">
        <v>1</v>
      </c>
      <c r="C12">
        <v>1</v>
      </c>
      <c r="D12">
        <v>1</v>
      </c>
      <c r="E12">
        <v>2</v>
      </c>
      <c r="F12">
        <v>3</v>
      </c>
      <c r="G12" t="s">
        <v>109</v>
      </c>
    </row>
    <row r="13" spans="1:144" x14ac:dyDescent="0.15">
      <c r="B13" t="s">
        <v>110</v>
      </c>
      <c r="C13" t="s">
        <v>110</v>
      </c>
      <c r="D13" t="s">
        <v>111</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505us2333</cp:lastModifiedBy>
  <cp:lastPrinted>2023-01-18T00:11:02Z</cp:lastPrinted>
  <dcterms:created xsi:type="dcterms:W3CDTF">2022-12-01T01:12:08Z</dcterms:created>
  <dcterms:modified xsi:type="dcterms:W3CDTF">2023-02-15T07:00:27Z</dcterms:modified>
  <cp:category/>
</cp:coreProperties>
</file>