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1 南種子町\"/>
    </mc:Choice>
  </mc:AlternateContent>
  <workbookProtection workbookAlgorithmName="SHA-512" workbookHashValue="A9bjGrJHccl/wDGP9dfs5j5v5Nfpfk3cfyfExikRxMa958DCd+5EslPD891vTBNfCjyRtuEmXArWYEsofjfPQg==" workbookSaltValue="dUeTVg5kwTgcSXdBPHWIJ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<sst xmlns="http://schemas.openxmlformats.org/spreadsheetml/2006/main" count="272" uniqueCount="115">
  <si>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</si>
  <si>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</si>
  <si>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</si>
  <si>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</si>
  <si>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</si>
  <si>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</si>
  <si>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</si>
  <si>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</si>
  <si>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</si>
  <si>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</si>
  <si>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</si>
  <si>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</si>
  <si>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</si>
  <si>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</si>
  <si>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</si>
  <si>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</si>
  <si>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</si>
  <si>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</si>
  <si>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</si>
  <si>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</si>
  <si>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</si>
  <si>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</si>
  <si>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</si>
  <si>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</si>
  <si>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</si>
  <si>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</si>
  <si>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</si>
  <si>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</si>
  <si>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</si>
  <si>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</si>
  <si>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</si>
  <si>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</si>
  <si>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</si>
  <si>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</si>
  <si>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</si>
  <si>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</si>
  <si>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</si>
  <si>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</si>
  <si>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</si>
  <si>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</si>
  <si>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</si>
  <si>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</si>
  <si>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</si>
  <si>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</si>
  <si>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</si>
  <si>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</si>
  <si>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</si>
  <si>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</si>
  <si>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</si>
  <si>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</si>
  <si>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</si>
  <si>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</si>
  <si>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</si>
  <si>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</si>
  <si>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</si>
  <si>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</si>
  <si>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</si>
  <si>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</si>
  <si>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</si>
  <si>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</si>
  <si>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</si>
  <si>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</si>
  <si>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</si>
  <si>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</si>
  <si>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</si>
  <si>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</si>
  <si>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</si>
  <si>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</si>
  <si>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</si>
  <si>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</si>
  <si>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</si>
  <si>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</si>
  <si>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</si>
  <si>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</si>
  <si>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</si>
  <si>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</si>
  <si>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</si>
  <si>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</si>
  <si>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</si>
  <si>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</si>
  <si>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</si>
  <si>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</si>
  <si>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</si>
  <si>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</si>
  <si>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</si>
  <si>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</si>
  <si>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</si>
  <si>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</si>
  <si>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</si>
  <si>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</si>
  <si>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</si>
  <si>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</si>
  <si>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</si>
  <si>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南種子町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</si>
  <si>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</si>
  <si>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</si>
  <si>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</si>
  <si>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</si>
  <si>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</si>
  <si>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</si>
  <si>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</si>
  <si>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</si>
  <si>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</si>
  <si>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</si>
  <si>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</si>
  <si>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</si>
  <si>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</si>
  <si>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</si>
  <si>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</si>
  <si>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</si>
  <si>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</si>
  <si>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</si>
  <si>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①施設の統廃合により老朽化の改善が図られており，元年度から上水道事業に移行し公営企業会計となったため，数値的には低いものとなっている。
②これまで行ってきた統廃合や更新等により耐用年数を超えているものは少ないが，それに近い経過年数のものや耐震基準に満たないものも多く，今後更に増加すると考える。現状を分析し，事業費が偏らないよう平準化を図り，継続・計画的に取り組む必要がある。
③管路更新については，現在の料金水準では対応できない状況であり低い数値となった。今後，財源の確保や経営の改善を図り中長期的な施設更新を行う必要がある。</t>
    <rPh sb="73" eb="74">
      <t>オコナ</t>
    </rPh>
    <rPh sb="78" eb="81">
      <t>トウハイゴウ</t>
    </rPh>
    <rPh sb="82" eb="84">
      <t>コウシン</t>
    </rPh>
    <rPh sb="84" eb="85">
      <t>トウ</t>
    </rPh>
    <rPh sb="88" eb="90">
      <t>タイヨウ</t>
    </rPh>
    <rPh sb="90" eb="92">
      <t>ネンスウ</t>
    </rPh>
    <rPh sb="93" eb="94">
      <t>コ</t>
    </rPh>
    <rPh sb="101" eb="102">
      <t>スク</t>
    </rPh>
    <rPh sb="109" eb="110">
      <t>チカ</t>
    </rPh>
    <rPh sb="111" eb="113">
      <t>ケイカ</t>
    </rPh>
    <rPh sb="113" eb="115">
      <t>ネンスウ</t>
    </rPh>
    <rPh sb="119" eb="121">
      <t>タイシン</t>
    </rPh>
    <rPh sb="121" eb="123">
      <t>キジュン</t>
    </rPh>
    <rPh sb="124" eb="125">
      <t>ミ</t>
    </rPh>
    <rPh sb="131" eb="132">
      <t>オオ</t>
    </rPh>
    <rPh sb="134" eb="136">
      <t>コンゴ</t>
    </rPh>
    <rPh sb="136" eb="137">
      <t>サラ</t>
    </rPh>
    <rPh sb="138" eb="140">
      <t>ゾウカ</t>
    </rPh>
    <rPh sb="143" eb="144">
      <t>カンガ</t>
    </rPh>
    <rPh sb="147" eb="149">
      <t>ゲンジョウ</t>
    </rPh>
    <rPh sb="150" eb="152">
      <t>ブンセキ</t>
    </rPh>
    <rPh sb="154" eb="157">
      <t>ジギョウヒ</t>
    </rPh>
    <rPh sb="158" eb="159">
      <t>カタヨ</t>
    </rPh>
    <rPh sb="164" eb="167">
      <t>ヘイジュンカ</t>
    </rPh>
    <rPh sb="168" eb="169">
      <t>ハカ</t>
    </rPh>
    <rPh sb="171" eb="173">
      <t>ケイゾク</t>
    </rPh>
    <rPh sb="174" eb="177">
      <t>ケイカクテキ</t>
    </rPh>
    <rPh sb="178" eb="179">
      <t>ト</t>
    </rPh>
    <rPh sb="180" eb="181">
      <t>ク</t>
    </rPh>
    <rPh sb="182" eb="184">
      <t>ヒツヨウ</t>
    </rPh>
    <rPh sb="190" eb="192">
      <t>カンロ</t>
    </rPh>
    <rPh sb="192" eb="194">
      <t>コウシン</t>
    </rPh>
    <rPh sb="220" eb="221">
      <t>ヒク</t>
    </rPh>
    <rPh sb="222" eb="224">
      <t>スウチ</t>
    </rPh>
    <rPh sb="229" eb="231">
      <t>コンゴ</t>
    </rPh>
    <rPh sb="232" eb="234">
      <t>ザイゲン</t>
    </rPh>
    <rPh sb="235" eb="237">
      <t>カクホ</t>
    </rPh>
    <rPh sb="238" eb="240">
      <t>ケイエイ</t>
    </rPh>
    <rPh sb="241" eb="243">
      <t>カイゼン</t>
    </rPh>
    <rPh sb="244" eb="245">
      <t>ハカ</t>
    </rPh>
    <rPh sb="246" eb="250">
      <t>チュウチョウキテキ</t>
    </rPh>
    <rPh sb="251" eb="253">
      <t>シセツ</t>
    </rPh>
    <rPh sb="253" eb="255">
      <t>コウシン</t>
    </rPh>
    <rPh sb="256" eb="257">
      <t>オコナ</t>
    </rPh>
    <rPh sb="258" eb="260">
      <t>ヒツヨウ</t>
    </rPh>
    <phoneticPr fontId="4"/>
  </si>
  <si>
    <t>①経常収支比率は料金改定により100％を上回っているが，未だ一般会計繰入金に依存している状況から，引き続き費用削減と財源の確保に努める。
②料金改定による当年度純利益の発生により累積欠損金比率は減少したが，今後の給水収益の減少など将来の給水需要の分析などを行い，給水収益の確保と欠損金の解消に努める。
③④流動比率が100％を下回っており，引き続き適切な料金水準の検証を行い，現金預金及び未収金等の資産増加を図る必等がある。ただし，流動負債のおよそ７割は企業債未償還金であることと，給水収益に対する企業債残高比率は減少傾向にあることから，今後も適期の施設更新を行い，適切な投資活動を図っていくこととする。
⑤⑥料金水準等の妥当性を示す料金回収率は前年度比12.45ポイント増の67.46％となったが，給水原価が供給単価を大きく上回っており，給水収益では賄われない部分を一般会計からの繰出基準以外の繰出金で補填している状況である。健全経営を続けていくための改善点を分析し，適切な料金収入の確保が必要である。
➆年々増加傾向で，類似団体・全国平均よりも高い水準を示しており，最大稼働率，負荷率を勘案しても効率的な施設利用ができていると考える。
⑧配水流量計の更新で正確な配水量計測が可能になり配水量が大幅に増加したことが有収率の低下に繋がったと思われる。一方，類似団体・全国平均よりも低い水準にあり，年々減少傾向にあることから，漏水による要因が考えられるため，今後漏水箇所の特定に取り組み，収益に反映させるよう努める。</t>
    <rPh sb="8" eb="10">
      <t>リョウキン</t>
    </rPh>
    <rPh sb="10" eb="12">
      <t>カイテイ</t>
    </rPh>
    <rPh sb="20" eb="22">
      <t>ウワマワ</t>
    </rPh>
    <rPh sb="28" eb="29">
      <t>イマ</t>
    </rPh>
    <rPh sb="30" eb="32">
      <t>イッパン</t>
    </rPh>
    <rPh sb="32" eb="34">
      <t>カイケイ</t>
    </rPh>
    <rPh sb="34" eb="36">
      <t>クリイレ</t>
    </rPh>
    <rPh sb="36" eb="37">
      <t>キン</t>
    </rPh>
    <rPh sb="38" eb="40">
      <t>イゾン</t>
    </rPh>
    <rPh sb="44" eb="46">
      <t>ジョウキョウ</t>
    </rPh>
    <rPh sb="58" eb="60">
      <t>ザイゲン</t>
    </rPh>
    <rPh sb="61" eb="63">
      <t>カクホ</t>
    </rPh>
    <rPh sb="70" eb="72">
      <t>リョウキン</t>
    </rPh>
    <rPh sb="72" eb="74">
      <t>カイテイ</t>
    </rPh>
    <rPh sb="77" eb="80">
      <t>トウネンド</t>
    </rPh>
    <rPh sb="80" eb="83">
      <t>ジュンリエキ</t>
    </rPh>
    <rPh sb="84" eb="86">
      <t>ハッセイ</t>
    </rPh>
    <rPh sb="97" eb="99">
      <t>ゲンショウ</t>
    </rPh>
    <rPh sb="103" eb="105">
      <t>コンゴ</t>
    </rPh>
    <rPh sb="115" eb="117">
      <t>ショウライ</t>
    </rPh>
    <rPh sb="118" eb="120">
      <t>キュウスイ</t>
    </rPh>
    <rPh sb="120" eb="122">
      <t>ジュヨウ</t>
    </rPh>
    <rPh sb="123" eb="125">
      <t>ブンセキ</t>
    </rPh>
    <rPh sb="128" eb="129">
      <t>オコナ</t>
    </rPh>
    <rPh sb="131" eb="133">
      <t>キュウスイ</t>
    </rPh>
    <rPh sb="133" eb="135">
      <t>シュウエキ</t>
    </rPh>
    <rPh sb="136" eb="138">
      <t>カクホ</t>
    </rPh>
    <rPh sb="139" eb="142">
      <t>ケッソンキン</t>
    </rPh>
    <rPh sb="143" eb="145">
      <t>カイショウ</t>
    </rPh>
    <rPh sb="146" eb="147">
      <t>ツト</t>
    </rPh>
    <rPh sb="153" eb="155">
      <t>リュウドウ</t>
    </rPh>
    <rPh sb="155" eb="157">
      <t>ヒリツ</t>
    </rPh>
    <rPh sb="163" eb="165">
      <t>シタマワ</t>
    </rPh>
    <rPh sb="170" eb="171">
      <t>ヒ</t>
    </rPh>
    <rPh sb="172" eb="173">
      <t>ツヅ</t>
    </rPh>
    <rPh sb="174" eb="176">
      <t>テキセツ</t>
    </rPh>
    <rPh sb="177" eb="179">
      <t>リョウキン</t>
    </rPh>
    <rPh sb="179" eb="181">
      <t>スイジュン</t>
    </rPh>
    <rPh sb="182" eb="184">
      <t>ケンショウ</t>
    </rPh>
    <rPh sb="185" eb="186">
      <t>オコナ</t>
    </rPh>
    <rPh sb="188" eb="192">
      <t>ゲンキンヨキン</t>
    </rPh>
    <rPh sb="192" eb="193">
      <t>オヨ</t>
    </rPh>
    <rPh sb="194" eb="197">
      <t>ミシュウキン</t>
    </rPh>
    <rPh sb="197" eb="198">
      <t>トウ</t>
    </rPh>
    <rPh sb="199" eb="201">
      <t>シサン</t>
    </rPh>
    <rPh sb="201" eb="203">
      <t>ゾウカ</t>
    </rPh>
    <rPh sb="204" eb="205">
      <t>ハカ</t>
    </rPh>
    <rPh sb="206" eb="207">
      <t>ヒツ</t>
    </rPh>
    <rPh sb="207" eb="208">
      <t>トウ</t>
    </rPh>
    <rPh sb="216" eb="218">
      <t>リュウドウ</t>
    </rPh>
    <rPh sb="218" eb="220">
      <t>フサイ</t>
    </rPh>
    <rPh sb="225" eb="226">
      <t>ワリ</t>
    </rPh>
    <rPh sb="227" eb="229">
      <t>キギョウ</t>
    </rPh>
    <rPh sb="229" eb="230">
      <t>サイ</t>
    </rPh>
    <rPh sb="230" eb="233">
      <t>ミショウカン</t>
    </rPh>
    <rPh sb="233" eb="234">
      <t>キン</t>
    </rPh>
    <rPh sb="241" eb="243">
      <t>キュウスイ</t>
    </rPh>
    <rPh sb="243" eb="245">
      <t>シュウエキ</t>
    </rPh>
    <rPh sb="246" eb="247">
      <t>タイ</t>
    </rPh>
    <rPh sb="249" eb="251">
      <t>キギョウ</t>
    </rPh>
    <rPh sb="251" eb="252">
      <t>サイ</t>
    </rPh>
    <rPh sb="252" eb="254">
      <t>ザンダカ</t>
    </rPh>
    <rPh sb="254" eb="256">
      <t>ヒリツ</t>
    </rPh>
    <rPh sb="257" eb="259">
      <t>ゲンショウ</t>
    </rPh>
    <rPh sb="259" eb="261">
      <t>ケイコウ</t>
    </rPh>
    <rPh sb="269" eb="271">
      <t>コンゴ</t>
    </rPh>
    <rPh sb="272" eb="274">
      <t>テキキ</t>
    </rPh>
    <rPh sb="275" eb="277">
      <t>シセツ</t>
    </rPh>
    <rPh sb="277" eb="279">
      <t>コウシン</t>
    </rPh>
    <rPh sb="280" eb="281">
      <t>オコナ</t>
    </rPh>
    <rPh sb="283" eb="285">
      <t>テキセツ</t>
    </rPh>
    <rPh sb="286" eb="288">
      <t>トウシ</t>
    </rPh>
    <rPh sb="288" eb="290">
      <t>カツドウ</t>
    </rPh>
    <rPh sb="291" eb="292">
      <t>ハカ</t>
    </rPh>
    <rPh sb="305" eb="307">
      <t>リョウキン</t>
    </rPh>
    <rPh sb="307" eb="309">
      <t>スイジュン</t>
    </rPh>
    <rPh sb="309" eb="310">
      <t>トウ</t>
    </rPh>
    <rPh sb="311" eb="314">
      <t>ダトウセイ</t>
    </rPh>
    <rPh sb="315" eb="316">
      <t>シメ</t>
    </rPh>
    <rPh sb="317" eb="319">
      <t>リョウキン</t>
    </rPh>
    <rPh sb="319" eb="321">
      <t>カイシュウ</t>
    </rPh>
    <rPh sb="321" eb="322">
      <t>リツ</t>
    </rPh>
    <rPh sb="323" eb="327">
      <t>ゼンネンドヒ</t>
    </rPh>
    <rPh sb="336" eb="337">
      <t>ゾウ</t>
    </rPh>
    <rPh sb="370" eb="372">
      <t>キュウスイ</t>
    </rPh>
    <rPh sb="372" eb="374">
      <t>シュウエキ</t>
    </rPh>
    <rPh sb="376" eb="377">
      <t>マカナ</t>
    </rPh>
    <rPh sb="381" eb="383">
      <t>ブブン</t>
    </rPh>
    <rPh sb="391" eb="392">
      <t>ク</t>
    </rPh>
    <rPh sb="392" eb="393">
      <t>ダ</t>
    </rPh>
    <rPh sb="393" eb="395">
      <t>キジュン</t>
    </rPh>
    <rPh sb="395" eb="397">
      <t>イガイ</t>
    </rPh>
    <rPh sb="398" eb="400">
      <t>クリダ</t>
    </rPh>
    <rPh sb="400" eb="401">
      <t>キン</t>
    </rPh>
    <rPh sb="402" eb="404">
      <t>ホテン</t>
    </rPh>
    <rPh sb="408" eb="410">
      <t>ジョウキョウ</t>
    </rPh>
    <rPh sb="414" eb="416">
      <t>ケンゼン</t>
    </rPh>
    <rPh sb="416" eb="418">
      <t>ケイエイ</t>
    </rPh>
    <rPh sb="419" eb="420">
      <t>ツヅ</t>
    </rPh>
    <rPh sb="427" eb="430">
      <t>カイゼンテン</t>
    </rPh>
    <rPh sb="431" eb="433">
      <t>ブンセキ</t>
    </rPh>
    <rPh sb="435" eb="437">
      <t>テキセツ</t>
    </rPh>
    <rPh sb="438" eb="440">
      <t>リョウキン</t>
    </rPh>
    <rPh sb="440" eb="442">
      <t>シュウニュウ</t>
    </rPh>
    <rPh sb="443" eb="445">
      <t>カクホ</t>
    </rPh>
    <rPh sb="446" eb="448">
      <t>ヒツヨウ</t>
    </rPh>
    <rPh sb="454" eb="456">
      <t>ネンネン</t>
    </rPh>
    <rPh sb="456" eb="458">
      <t>ゾウカ</t>
    </rPh>
    <rPh sb="458" eb="460">
      <t>ケイコウ</t>
    </rPh>
    <rPh sb="474" eb="475">
      <t>タカ</t>
    </rPh>
    <rPh sb="476" eb="478">
      <t>スイジュン</t>
    </rPh>
    <rPh sb="521" eb="523">
      <t>ハイスイ</t>
    </rPh>
    <rPh sb="523" eb="526">
      <t>リュウリョウケイ</t>
    </rPh>
    <rPh sb="527" eb="529">
      <t>コウシン</t>
    </rPh>
    <rPh sb="530" eb="532">
      <t>セイカク</t>
    </rPh>
    <rPh sb="533" eb="535">
      <t>ハイスイ</t>
    </rPh>
    <rPh sb="535" eb="536">
      <t>リョウ</t>
    </rPh>
    <rPh sb="536" eb="538">
      <t>ケイソク</t>
    </rPh>
    <rPh sb="539" eb="541">
      <t>カノウ</t>
    </rPh>
    <rPh sb="544" eb="546">
      <t>ハイスイ</t>
    </rPh>
    <rPh sb="546" eb="547">
      <t>リョウ</t>
    </rPh>
    <rPh sb="548" eb="550">
      <t>オオハバ</t>
    </rPh>
    <rPh sb="551" eb="553">
      <t>ゾウカ</t>
    </rPh>
    <rPh sb="558" eb="561">
      <t>ユウシュウリツ</t>
    </rPh>
    <rPh sb="562" eb="564">
      <t>テイカ</t>
    </rPh>
    <rPh sb="565" eb="566">
      <t>ツナ</t>
    </rPh>
    <rPh sb="570" eb="571">
      <t>オモ</t>
    </rPh>
    <rPh sb="575" eb="577">
      <t>イッポウ</t>
    </rPh>
    <rPh sb="590" eb="591">
      <t>ヒク</t>
    </rPh>
    <rPh sb="598" eb="600">
      <t>ネンネン</t>
    </rPh>
    <rPh sb="600" eb="602">
      <t>ゲンショウ</t>
    </rPh>
    <rPh sb="602" eb="604">
      <t>ケイコウ</t>
    </rPh>
    <rPh sb="612" eb="614">
      <t>ロウスイ</t>
    </rPh>
    <rPh sb="617" eb="619">
      <t>ヨウイン</t>
    </rPh>
    <rPh sb="620" eb="621">
      <t>カンガ</t>
    </rPh>
    <rPh sb="632" eb="634">
      <t>カショ</t>
    </rPh>
    <rPh sb="635" eb="637">
      <t>トクテイ</t>
    </rPh>
    <rPh sb="643" eb="645">
      <t>シュウエキ</t>
    </rPh>
    <rPh sb="646" eb="648">
      <t>ハンエイ</t>
    </rPh>
    <rPh sb="653" eb="654">
      <t>ツト</t>
    </rPh>
    <phoneticPr fontId="4"/>
  </si>
  <si>
    <t>　水道事業を取り巻く環境は大きく変化しており，拡張時代から維持管理の時代を迎えています。令和元年度から公営企業として経営を行っていますが，減価償却費や起債の償還費，起債利息額は減少せず，人口減少に伴う給水収益の減少により経営収支の改善も難しく，設備投資の縮小により水道施設の耐震化，老朽施設の更新もあまり進捗していない状況である。過去10年間の実績を基に現状の分析と経営状況の課題などを踏まえて，今後30年間の経営収支について4パターンの試算をするなど令和2年度に経営戦略の策定を行った。令和3年10月の料金改定により累積欠損金は減少傾向にあることから，今後，中長期的な計画に基づき，更に適正な料金改定を行い，将来にわたって水道の安全性，安定供給を確保するとともに，事業経営の効率化と改善を図る努力をする。</t>
    <rPh sb="1" eb="3">
      <t>スイドウ</t>
    </rPh>
    <rPh sb="3" eb="5">
      <t>ジギョウ</t>
    </rPh>
    <rPh sb="6" eb="7">
      <t>ト</t>
    </rPh>
    <rPh sb="8" eb="9">
      <t>マ</t>
    </rPh>
    <rPh sb="10" eb="12">
      <t>カンキョウ</t>
    </rPh>
    <rPh sb="13" eb="14">
      <t>オオ</t>
    </rPh>
    <rPh sb="16" eb="18">
      <t>ヘンカ</t>
    </rPh>
    <rPh sb="23" eb="25">
      <t>カクチョウ</t>
    </rPh>
    <rPh sb="25" eb="27">
      <t>ジダイ</t>
    </rPh>
    <rPh sb="29" eb="31">
      <t>イジ</t>
    </rPh>
    <rPh sb="31" eb="33">
      <t>カンリ</t>
    </rPh>
    <rPh sb="34" eb="36">
      <t>ジダイ</t>
    </rPh>
    <rPh sb="37" eb="38">
      <t>ムカ</t>
    </rPh>
    <rPh sb="44" eb="46">
      <t>レイワ</t>
    </rPh>
    <rPh sb="46" eb="48">
      <t>ガンネン</t>
    </rPh>
    <rPh sb="48" eb="49">
      <t>ド</t>
    </rPh>
    <rPh sb="51" eb="53">
      <t>コウエイ</t>
    </rPh>
    <rPh sb="53" eb="55">
      <t>キギョウ</t>
    </rPh>
    <rPh sb="58" eb="60">
      <t>ケイエイ</t>
    </rPh>
    <rPh sb="61" eb="62">
      <t>オコナ</t>
    </rPh>
    <rPh sb="115" eb="117">
      <t>カイゼン</t>
    </rPh>
    <rPh sb="118" eb="119">
      <t>ムズカ</t>
    </rPh>
    <rPh sb="159" eb="161">
      <t>ジョウキョウ</t>
    </rPh>
    <rPh sb="240" eb="241">
      <t>オコナ</t>
    </rPh>
    <rPh sb="277" eb="279">
      <t>コンゴ</t>
    </rPh>
    <rPh sb="280" eb="284">
      <t>チュウチョウキテキ</t>
    </rPh>
    <rPh sb="285" eb="287">
      <t>ケイカク</t>
    </rPh>
    <rPh sb="288" eb="289">
      <t>モト</t>
    </rPh>
    <rPh sb="292" eb="293">
      <t>サラ</t>
    </rPh>
    <rPh sb="305" eb="307">
      <t>ショウライ</t>
    </rPh>
    <rPh sb="312" eb="314">
      <t>スイドウ</t>
    </rPh>
    <rPh sb="315" eb="318">
      <t>アンゼンセイ</t>
    </rPh>
    <rPh sb="319" eb="321">
      <t>アンテイ</t>
    </rPh>
    <rPh sb="321" eb="323">
      <t>キョウキュウ</t>
    </rPh>
    <rPh sb="324" eb="326">
      <t>カクホ</t>
    </rPh>
    <rPh sb="333" eb="335">
      <t>ジギョウ</t>
    </rPh>
    <rPh sb="335" eb="337">
      <t>ケイエイ</t>
    </rPh>
    <rPh sb="345" eb="34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</si>
</sst>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10" xfId="0" applyFont="1" applyFill="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0.17</c:v>
                </c:pt>
                <c:pt idx="3">
                  <c:v>0.21</c:v>
                </c:pt>
                <c:pt idx="4">
                  <c:v>0.17</c:v>
                </c:pt>
              </c:numCache>
            </c:numRef>
          </c:val>
          <c:extLst>
            <c:ext xmlns:c16="http://schemas.microsoft.com/office/drawing/2014/chart" uri="{C3380CC4-5D6E-409C-BE32-E72D297353CC}">
              <c16:uniqueId val="{00000000-852D-4BCB-8F81-CB5713C345E5}"/>
            </c:ext>
          </c:extLst>
        </c:ser>
        <c:dLbls>
          <c:showLegendKey val="0"/>
          <c:showVal val="0"/>
          <c:showCatName val="0"/>
          <c:showSerName val="0"/>
          <c:showPercent val="0"/>
          <c:showBubbleSize val="0"/>
        </c:dLbls>
        <c:gapWidth val="150"/>
        <c:axId val="558948984"/>
        <c:axId val="55675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0.47</c:v>
                </c:pt>
                <c:pt idx="3">
                  <c:v>0.4</c:v>
                </c:pt>
                <c:pt idx="4">
                  <c:v>0.36</c:v>
                </c:pt>
              </c:numCache>
            </c:numRef>
          </c:val>
          <c:smooth val="0"/>
          <c:extLst>
            <c:ext xmlns:c16="http://schemas.microsoft.com/office/drawing/2014/chart" uri="{C3380CC4-5D6E-409C-BE32-E72D297353CC}">
              <c16:uniqueId val="{00000001-852D-4BCB-8F81-CB5713C345E5}"/>
            </c:ext>
          </c:extLst>
        </c:ser>
        <c:dLbls>
          <c:showLegendKey val="0"/>
          <c:showVal val="0"/>
          <c:showCatName val="0"/>
          <c:showSerName val="0"/>
          <c:showPercent val="0"/>
          <c:showBubbleSize val="0"/>
        </c:dLbls>
        <c:marker val="1"/>
        <c:smooth val="0"/>
        <c:axId val="558948984"/>
        <c:axId val="556753592"/>
      </c:lineChart>
      <c:dateAx>
        <c:axId val="558948984"/>
        <c:scaling>
          <c:orientation val="minMax"/>
        </c:scaling>
        <c:delete val="1"/>
        <c:axPos val="b"/>
        <c:numFmt formatCode="&quot;H&quot;yy" sourceLinked="1"/>
        <c:majorTickMark val="none"/>
        <c:minorTickMark val="none"/>
        <c:tickLblPos val="none"/>
        <c:crossAx val="556753592"/>
        <c:crosses val="autoZero"/>
        <c:auto val="1"/>
        <c:lblOffset val="100"/>
        <c:baseTimeUnit val="years"/>
      </c:dateAx>
      <c:valAx>
        <c:axId val="55675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94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58.91</c:v>
                </c:pt>
                <c:pt idx="3">
                  <c:v>63.42</c:v>
                </c:pt>
                <c:pt idx="4">
                  <c:v>73.900000000000006</c:v>
                </c:pt>
              </c:numCache>
            </c:numRef>
          </c:val>
          <c:extLst>
            <c:ext xmlns:c16="http://schemas.microsoft.com/office/drawing/2014/chart" uri="{C3380CC4-5D6E-409C-BE32-E72D297353CC}">
              <c16:uniqueId val="{00000000-794C-4BE6-9CB2-54C385540BA4}"/>
            </c:ext>
          </c:extLst>
        </c:ser>
        <c:dLbls>
          <c:showLegendKey val="0"/>
          <c:showVal val="0"/>
          <c:showCatName val="0"/>
          <c:showSerName val="0"/>
          <c:showPercent val="0"/>
          <c:showBubbleSize val="0"/>
        </c:dLbls>
        <c:gapWidth val="150"/>
        <c:axId val="553550488"/>
        <c:axId val="55354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49.64</c:v>
                </c:pt>
                <c:pt idx="3">
                  <c:v>49.38</c:v>
                </c:pt>
                <c:pt idx="4">
                  <c:v>50.09</c:v>
                </c:pt>
              </c:numCache>
            </c:numRef>
          </c:val>
          <c:smooth val="0"/>
          <c:extLst>
            <c:ext xmlns:c16="http://schemas.microsoft.com/office/drawing/2014/chart" uri="{C3380CC4-5D6E-409C-BE32-E72D297353CC}">
              <c16:uniqueId val="{00000001-794C-4BE6-9CB2-54C385540BA4}"/>
            </c:ext>
          </c:extLst>
        </c:ser>
        <c:dLbls>
          <c:showLegendKey val="0"/>
          <c:showVal val="0"/>
          <c:showCatName val="0"/>
          <c:showSerName val="0"/>
          <c:showPercent val="0"/>
          <c:showBubbleSize val="0"/>
        </c:dLbls>
        <c:marker val="1"/>
        <c:smooth val="0"/>
        <c:axId val="553550488"/>
        <c:axId val="553547744"/>
      </c:lineChart>
      <c:dateAx>
        <c:axId val="553550488"/>
        <c:scaling>
          <c:orientation val="minMax"/>
        </c:scaling>
        <c:delete val="1"/>
        <c:axPos val="b"/>
        <c:numFmt formatCode="&quot;H&quot;yy" sourceLinked="1"/>
        <c:majorTickMark val="none"/>
        <c:minorTickMark val="none"/>
        <c:tickLblPos val="none"/>
        <c:crossAx val="553547744"/>
        <c:crosses val="autoZero"/>
        <c:auto val="1"/>
        <c:lblOffset val="100"/>
        <c:baseTimeUnit val="years"/>
      </c:dateAx>
      <c:valAx>
        <c:axId val="55354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55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95.24</c:v>
                </c:pt>
                <c:pt idx="3">
                  <c:v>74.099999999999994</c:v>
                </c:pt>
                <c:pt idx="4">
                  <c:v>61.25</c:v>
                </c:pt>
              </c:numCache>
            </c:numRef>
          </c:val>
          <c:extLst>
            <c:ext xmlns:c16="http://schemas.microsoft.com/office/drawing/2014/chart" uri="{C3380CC4-5D6E-409C-BE32-E72D297353CC}">
              <c16:uniqueId val="{00000000-E6CB-499B-AE60-57FBE8C8D276}"/>
            </c:ext>
          </c:extLst>
        </c:ser>
        <c:dLbls>
          <c:showLegendKey val="0"/>
          <c:showVal val="0"/>
          <c:showCatName val="0"/>
          <c:showSerName val="0"/>
          <c:showPercent val="0"/>
          <c:showBubbleSize val="0"/>
        </c:dLbls>
        <c:gapWidth val="150"/>
        <c:axId val="553546960"/>
        <c:axId val="55354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78.09</c:v>
                </c:pt>
                <c:pt idx="3">
                  <c:v>78.010000000000005</c:v>
                </c:pt>
                <c:pt idx="4">
                  <c:v>77.599999999999994</c:v>
                </c:pt>
              </c:numCache>
            </c:numRef>
          </c:val>
          <c:smooth val="0"/>
          <c:extLst>
            <c:ext xmlns:c16="http://schemas.microsoft.com/office/drawing/2014/chart" uri="{C3380CC4-5D6E-409C-BE32-E72D297353CC}">
              <c16:uniqueId val="{00000001-E6CB-499B-AE60-57FBE8C8D276}"/>
            </c:ext>
          </c:extLst>
        </c:ser>
        <c:dLbls>
          <c:showLegendKey val="0"/>
          <c:showVal val="0"/>
          <c:showCatName val="0"/>
          <c:showSerName val="0"/>
          <c:showPercent val="0"/>
          <c:showBubbleSize val="0"/>
        </c:dLbls>
        <c:marker val="1"/>
        <c:smooth val="0"/>
        <c:axId val="553546960"/>
        <c:axId val="553547352"/>
      </c:lineChart>
      <c:dateAx>
        <c:axId val="553546960"/>
        <c:scaling>
          <c:orientation val="minMax"/>
        </c:scaling>
        <c:delete val="1"/>
        <c:axPos val="b"/>
        <c:numFmt formatCode="&quot;H&quot;yy" sourceLinked="1"/>
        <c:majorTickMark val="none"/>
        <c:minorTickMark val="none"/>
        <c:tickLblPos val="none"/>
        <c:crossAx val="553547352"/>
        <c:crosses val="autoZero"/>
        <c:auto val="1"/>
        <c:lblOffset val="100"/>
        <c:baseTimeUnit val="years"/>
      </c:dateAx>
      <c:valAx>
        <c:axId val="55354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54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90.7</c:v>
                </c:pt>
                <c:pt idx="3">
                  <c:v>97.92</c:v>
                </c:pt>
                <c:pt idx="4">
                  <c:v>110.23</c:v>
                </c:pt>
              </c:numCache>
            </c:numRef>
          </c:val>
          <c:extLst>
            <c:ext xmlns:c16="http://schemas.microsoft.com/office/drawing/2014/chart" uri="{C3380CC4-5D6E-409C-BE32-E72D297353CC}">
              <c16:uniqueId val="{00000000-F8FA-4974-A70C-CAB24A177A04}"/>
            </c:ext>
          </c:extLst>
        </c:ser>
        <c:dLbls>
          <c:showLegendKey val="0"/>
          <c:showVal val="0"/>
          <c:showCatName val="0"/>
          <c:showSerName val="0"/>
          <c:showPercent val="0"/>
          <c:showBubbleSize val="0"/>
        </c:dLbls>
        <c:gapWidth val="150"/>
        <c:axId val="556749280"/>
        <c:axId val="55675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104.35</c:v>
                </c:pt>
                <c:pt idx="3">
                  <c:v>105.34</c:v>
                </c:pt>
                <c:pt idx="4">
                  <c:v>105.77</c:v>
                </c:pt>
              </c:numCache>
            </c:numRef>
          </c:val>
          <c:smooth val="0"/>
          <c:extLst>
            <c:ext xmlns:c16="http://schemas.microsoft.com/office/drawing/2014/chart" uri="{C3380CC4-5D6E-409C-BE32-E72D297353CC}">
              <c16:uniqueId val="{00000001-F8FA-4974-A70C-CAB24A177A04}"/>
            </c:ext>
          </c:extLst>
        </c:ser>
        <c:dLbls>
          <c:showLegendKey val="0"/>
          <c:showVal val="0"/>
          <c:showCatName val="0"/>
          <c:showSerName val="0"/>
          <c:showPercent val="0"/>
          <c:showBubbleSize val="0"/>
        </c:dLbls>
        <c:marker val="1"/>
        <c:smooth val="0"/>
        <c:axId val="556749280"/>
        <c:axId val="556750064"/>
      </c:lineChart>
      <c:dateAx>
        <c:axId val="556749280"/>
        <c:scaling>
          <c:orientation val="minMax"/>
        </c:scaling>
        <c:delete val="1"/>
        <c:axPos val="b"/>
        <c:numFmt formatCode="&quot;H&quot;yy" sourceLinked="1"/>
        <c:majorTickMark val="none"/>
        <c:minorTickMark val="none"/>
        <c:tickLblPos val="none"/>
        <c:crossAx val="556750064"/>
        <c:crosses val="autoZero"/>
        <c:auto val="1"/>
        <c:lblOffset val="100"/>
        <c:baseTimeUnit val="years"/>
      </c:dateAx>
      <c:valAx>
        <c:axId val="556750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67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7.18</c:v>
                </c:pt>
                <c:pt idx="3">
                  <c:v>11.7</c:v>
                </c:pt>
                <c:pt idx="4">
                  <c:v>15.7</c:v>
                </c:pt>
              </c:numCache>
            </c:numRef>
          </c:val>
          <c:extLst>
            <c:ext xmlns:c16="http://schemas.microsoft.com/office/drawing/2014/chart" uri="{C3380CC4-5D6E-409C-BE32-E72D297353CC}">
              <c16:uniqueId val="{00000000-5379-45C2-AA4A-F08FF8322BE8}"/>
            </c:ext>
          </c:extLst>
        </c:ser>
        <c:dLbls>
          <c:showLegendKey val="0"/>
          <c:showVal val="0"/>
          <c:showCatName val="0"/>
          <c:showSerName val="0"/>
          <c:showPercent val="0"/>
          <c:showBubbleSize val="0"/>
        </c:dLbls>
        <c:gapWidth val="150"/>
        <c:axId val="556755552"/>
        <c:axId val="55675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47.31</c:v>
                </c:pt>
                <c:pt idx="3">
                  <c:v>47.5</c:v>
                </c:pt>
                <c:pt idx="4">
                  <c:v>48.41</c:v>
                </c:pt>
              </c:numCache>
            </c:numRef>
          </c:val>
          <c:smooth val="0"/>
          <c:extLst>
            <c:ext xmlns:c16="http://schemas.microsoft.com/office/drawing/2014/chart" uri="{C3380CC4-5D6E-409C-BE32-E72D297353CC}">
              <c16:uniqueId val="{00000001-5379-45C2-AA4A-F08FF8322BE8}"/>
            </c:ext>
          </c:extLst>
        </c:ser>
        <c:dLbls>
          <c:showLegendKey val="0"/>
          <c:showVal val="0"/>
          <c:showCatName val="0"/>
          <c:showSerName val="0"/>
          <c:showPercent val="0"/>
          <c:showBubbleSize val="0"/>
        </c:dLbls>
        <c:marker val="1"/>
        <c:smooth val="0"/>
        <c:axId val="556755552"/>
        <c:axId val="556753984"/>
      </c:lineChart>
      <c:dateAx>
        <c:axId val="556755552"/>
        <c:scaling>
          <c:orientation val="minMax"/>
        </c:scaling>
        <c:delete val="1"/>
        <c:axPos val="b"/>
        <c:numFmt formatCode="&quot;H&quot;yy" sourceLinked="1"/>
        <c:majorTickMark val="none"/>
        <c:minorTickMark val="none"/>
        <c:tickLblPos val="none"/>
        <c:crossAx val="556753984"/>
        <c:crosses val="autoZero"/>
        <c:auto val="1"/>
        <c:lblOffset val="100"/>
        <c:baseTimeUnit val="years"/>
      </c:dateAx>
      <c:valAx>
        <c:axId val="5567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75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11.07</c:v>
                </c:pt>
                <c:pt idx="3">
                  <c:v>24.12</c:v>
                </c:pt>
                <c:pt idx="4">
                  <c:v>8.58</c:v>
                </c:pt>
              </c:numCache>
            </c:numRef>
          </c:val>
          <c:extLst>
            <c:ext xmlns:c16="http://schemas.microsoft.com/office/drawing/2014/chart" uri="{C3380CC4-5D6E-409C-BE32-E72D297353CC}">
              <c16:uniqueId val="{00000000-A2E9-4550-BC34-B385E17011B1}"/>
            </c:ext>
          </c:extLst>
        </c:ser>
        <c:dLbls>
          <c:showLegendKey val="0"/>
          <c:showVal val="0"/>
          <c:showCatName val="0"/>
          <c:showSerName val="0"/>
          <c:showPercent val="0"/>
          <c:showBubbleSize val="0"/>
        </c:dLbls>
        <c:gapWidth val="150"/>
        <c:axId val="556752024"/>
        <c:axId val="556750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16.77</c:v>
                </c:pt>
                <c:pt idx="3">
                  <c:v>17.399999999999999</c:v>
                </c:pt>
                <c:pt idx="4">
                  <c:v>18.64</c:v>
                </c:pt>
              </c:numCache>
            </c:numRef>
          </c:val>
          <c:smooth val="0"/>
          <c:extLst>
            <c:ext xmlns:c16="http://schemas.microsoft.com/office/drawing/2014/chart" uri="{C3380CC4-5D6E-409C-BE32-E72D297353CC}">
              <c16:uniqueId val="{00000001-A2E9-4550-BC34-B385E17011B1}"/>
            </c:ext>
          </c:extLst>
        </c:ser>
        <c:dLbls>
          <c:showLegendKey val="0"/>
          <c:showVal val="0"/>
          <c:showCatName val="0"/>
          <c:showSerName val="0"/>
          <c:showPercent val="0"/>
          <c:showBubbleSize val="0"/>
        </c:dLbls>
        <c:marker val="1"/>
        <c:smooth val="0"/>
        <c:axId val="556752024"/>
        <c:axId val="556750456"/>
      </c:lineChart>
      <c:dateAx>
        <c:axId val="556752024"/>
        <c:scaling>
          <c:orientation val="minMax"/>
        </c:scaling>
        <c:delete val="1"/>
        <c:axPos val="b"/>
        <c:numFmt formatCode="&quot;H&quot;yy" sourceLinked="1"/>
        <c:majorTickMark val="none"/>
        <c:minorTickMark val="none"/>
        <c:tickLblPos val="none"/>
        <c:crossAx val="556750456"/>
        <c:crosses val="autoZero"/>
        <c:auto val="1"/>
        <c:lblOffset val="100"/>
        <c:baseTimeUnit val="years"/>
      </c:dateAx>
      <c:valAx>
        <c:axId val="55675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75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23.58</c:v>
                </c:pt>
                <c:pt idx="3">
                  <c:v>26.49</c:v>
                </c:pt>
                <c:pt idx="4">
                  <c:v>4.3099999999999996</c:v>
                </c:pt>
              </c:numCache>
            </c:numRef>
          </c:val>
          <c:extLst>
            <c:ext xmlns:c16="http://schemas.microsoft.com/office/drawing/2014/chart" uri="{C3380CC4-5D6E-409C-BE32-E72D297353CC}">
              <c16:uniqueId val="{00000000-F618-4248-9CBE-B0007F34E3AD}"/>
            </c:ext>
          </c:extLst>
        </c:ser>
        <c:dLbls>
          <c:showLegendKey val="0"/>
          <c:showVal val="0"/>
          <c:showCatName val="0"/>
          <c:showSerName val="0"/>
          <c:showPercent val="0"/>
          <c:showBubbleSize val="0"/>
        </c:dLbls>
        <c:gapWidth val="150"/>
        <c:axId val="556752808"/>
        <c:axId val="55675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21.69</c:v>
                </c:pt>
                <c:pt idx="3">
                  <c:v>24.04</c:v>
                </c:pt>
                <c:pt idx="4">
                  <c:v>28.03</c:v>
                </c:pt>
              </c:numCache>
            </c:numRef>
          </c:val>
          <c:smooth val="0"/>
          <c:extLst>
            <c:ext xmlns:c16="http://schemas.microsoft.com/office/drawing/2014/chart" uri="{C3380CC4-5D6E-409C-BE32-E72D297353CC}">
              <c16:uniqueId val="{00000001-F618-4248-9CBE-B0007F34E3AD}"/>
            </c:ext>
          </c:extLst>
        </c:ser>
        <c:dLbls>
          <c:showLegendKey val="0"/>
          <c:showVal val="0"/>
          <c:showCatName val="0"/>
          <c:showSerName val="0"/>
          <c:showPercent val="0"/>
          <c:showBubbleSize val="0"/>
        </c:dLbls>
        <c:marker val="1"/>
        <c:smooth val="0"/>
        <c:axId val="556752808"/>
        <c:axId val="556754376"/>
      </c:lineChart>
      <c:dateAx>
        <c:axId val="556752808"/>
        <c:scaling>
          <c:orientation val="minMax"/>
        </c:scaling>
        <c:delete val="1"/>
        <c:axPos val="b"/>
        <c:numFmt formatCode="&quot;H&quot;yy" sourceLinked="1"/>
        <c:majorTickMark val="none"/>
        <c:minorTickMark val="none"/>
        <c:tickLblPos val="none"/>
        <c:crossAx val="556754376"/>
        <c:crosses val="autoZero"/>
        <c:auto val="1"/>
        <c:lblOffset val="100"/>
        <c:baseTimeUnit val="years"/>
      </c:dateAx>
      <c:valAx>
        <c:axId val="556754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675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73.75</c:v>
                </c:pt>
                <c:pt idx="3">
                  <c:v>49.03</c:v>
                </c:pt>
                <c:pt idx="4">
                  <c:v>70.91</c:v>
                </c:pt>
              </c:numCache>
            </c:numRef>
          </c:val>
          <c:extLst>
            <c:ext xmlns:c16="http://schemas.microsoft.com/office/drawing/2014/chart" uri="{C3380CC4-5D6E-409C-BE32-E72D297353CC}">
              <c16:uniqueId val="{00000000-9BC9-4FE0-A60A-7CD1ACFB1CFF}"/>
            </c:ext>
          </c:extLst>
        </c:ser>
        <c:dLbls>
          <c:showLegendKey val="0"/>
          <c:showVal val="0"/>
          <c:showCatName val="0"/>
          <c:showSerName val="0"/>
          <c:showPercent val="0"/>
          <c:showBubbleSize val="0"/>
        </c:dLbls>
        <c:gapWidth val="150"/>
        <c:axId val="556755160"/>
        <c:axId val="553543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301.04000000000002</c:v>
                </c:pt>
                <c:pt idx="3">
                  <c:v>305.08</c:v>
                </c:pt>
                <c:pt idx="4">
                  <c:v>305.33999999999997</c:v>
                </c:pt>
              </c:numCache>
            </c:numRef>
          </c:val>
          <c:smooth val="0"/>
          <c:extLst>
            <c:ext xmlns:c16="http://schemas.microsoft.com/office/drawing/2014/chart" uri="{C3380CC4-5D6E-409C-BE32-E72D297353CC}">
              <c16:uniqueId val="{00000001-9BC9-4FE0-A60A-7CD1ACFB1CFF}"/>
            </c:ext>
          </c:extLst>
        </c:ser>
        <c:dLbls>
          <c:showLegendKey val="0"/>
          <c:showVal val="0"/>
          <c:showCatName val="0"/>
          <c:showSerName val="0"/>
          <c:showPercent val="0"/>
          <c:showBubbleSize val="0"/>
        </c:dLbls>
        <c:marker val="1"/>
        <c:smooth val="0"/>
        <c:axId val="556755160"/>
        <c:axId val="553543432"/>
      </c:lineChart>
      <c:dateAx>
        <c:axId val="556755160"/>
        <c:scaling>
          <c:orientation val="minMax"/>
        </c:scaling>
        <c:delete val="1"/>
        <c:axPos val="b"/>
        <c:numFmt formatCode="&quot;H&quot;yy" sourceLinked="1"/>
        <c:majorTickMark val="none"/>
        <c:minorTickMark val="none"/>
        <c:tickLblPos val="none"/>
        <c:crossAx val="553543432"/>
        <c:crosses val="autoZero"/>
        <c:auto val="1"/>
        <c:lblOffset val="100"/>
        <c:baseTimeUnit val="years"/>
      </c:dateAx>
      <c:valAx>
        <c:axId val="553543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675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898.81</c:v>
                </c:pt>
                <c:pt idx="3">
                  <c:v>908.02</c:v>
                </c:pt>
                <c:pt idx="4">
                  <c:v>819.08</c:v>
                </c:pt>
              </c:numCache>
            </c:numRef>
          </c:val>
          <c:extLst>
            <c:ext xmlns:c16="http://schemas.microsoft.com/office/drawing/2014/chart" uri="{C3380CC4-5D6E-409C-BE32-E72D297353CC}">
              <c16:uniqueId val="{00000000-112A-4B51-AEC8-B2994E5BCD2D}"/>
            </c:ext>
          </c:extLst>
        </c:ser>
        <c:dLbls>
          <c:showLegendKey val="0"/>
          <c:showVal val="0"/>
          <c:showCatName val="0"/>
          <c:showSerName val="0"/>
          <c:showPercent val="0"/>
          <c:showBubbleSize val="0"/>
        </c:dLbls>
        <c:gapWidth val="150"/>
        <c:axId val="553546176"/>
        <c:axId val="55354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551.62</c:v>
                </c:pt>
                <c:pt idx="3">
                  <c:v>585.59</c:v>
                </c:pt>
                <c:pt idx="4">
                  <c:v>561.34</c:v>
                </c:pt>
              </c:numCache>
            </c:numRef>
          </c:val>
          <c:smooth val="0"/>
          <c:extLst>
            <c:ext xmlns:c16="http://schemas.microsoft.com/office/drawing/2014/chart" uri="{C3380CC4-5D6E-409C-BE32-E72D297353CC}">
              <c16:uniqueId val="{00000001-112A-4B51-AEC8-B2994E5BCD2D}"/>
            </c:ext>
          </c:extLst>
        </c:ser>
        <c:dLbls>
          <c:showLegendKey val="0"/>
          <c:showVal val="0"/>
          <c:showCatName val="0"/>
          <c:showSerName val="0"/>
          <c:showPercent val="0"/>
          <c:showBubbleSize val="0"/>
        </c:dLbls>
        <c:marker val="1"/>
        <c:smooth val="0"/>
        <c:axId val="553546176"/>
        <c:axId val="553545392"/>
      </c:lineChart>
      <c:dateAx>
        <c:axId val="553546176"/>
        <c:scaling>
          <c:orientation val="minMax"/>
        </c:scaling>
        <c:delete val="1"/>
        <c:axPos val="b"/>
        <c:numFmt formatCode="&quot;H&quot;yy" sourceLinked="1"/>
        <c:majorTickMark val="none"/>
        <c:minorTickMark val="none"/>
        <c:tickLblPos val="none"/>
        <c:crossAx val="553545392"/>
        <c:crosses val="autoZero"/>
        <c:auto val="1"/>
        <c:lblOffset val="100"/>
        <c:baseTimeUnit val="years"/>
      </c:dateAx>
      <c:valAx>
        <c:axId val="553545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35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52.1</c:v>
                </c:pt>
                <c:pt idx="3">
                  <c:v>55.01</c:v>
                </c:pt>
                <c:pt idx="4">
                  <c:v>67.459999999999994</c:v>
                </c:pt>
              </c:numCache>
            </c:numRef>
          </c:val>
          <c:extLst>
            <c:ext xmlns:c16="http://schemas.microsoft.com/office/drawing/2014/chart" uri="{C3380CC4-5D6E-409C-BE32-E72D297353CC}">
              <c16:uniqueId val="{00000000-A8EE-414B-92EC-B6AC620EB843}"/>
            </c:ext>
          </c:extLst>
        </c:ser>
        <c:dLbls>
          <c:showLegendKey val="0"/>
          <c:showVal val="0"/>
          <c:showCatName val="0"/>
          <c:showSerName val="0"/>
          <c:showPercent val="0"/>
          <c:showBubbleSize val="0"/>
        </c:dLbls>
        <c:gapWidth val="150"/>
        <c:axId val="553549704"/>
        <c:axId val="55354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87.11</c:v>
                </c:pt>
                <c:pt idx="3">
                  <c:v>82.78</c:v>
                </c:pt>
                <c:pt idx="4">
                  <c:v>84.82</c:v>
                </c:pt>
              </c:numCache>
            </c:numRef>
          </c:val>
          <c:smooth val="0"/>
          <c:extLst>
            <c:ext xmlns:c16="http://schemas.microsoft.com/office/drawing/2014/chart" uri="{C3380CC4-5D6E-409C-BE32-E72D297353CC}">
              <c16:uniqueId val="{00000001-A8EE-414B-92EC-B6AC620EB843}"/>
            </c:ext>
          </c:extLst>
        </c:ser>
        <c:dLbls>
          <c:showLegendKey val="0"/>
          <c:showVal val="0"/>
          <c:showCatName val="0"/>
          <c:showSerName val="0"/>
          <c:showPercent val="0"/>
          <c:showBubbleSize val="0"/>
        </c:dLbls>
        <c:marker val="1"/>
        <c:smooth val="0"/>
        <c:axId val="553549704"/>
        <c:axId val="553544608"/>
      </c:lineChart>
      <c:dateAx>
        <c:axId val="553549704"/>
        <c:scaling>
          <c:orientation val="minMax"/>
        </c:scaling>
        <c:delete val="1"/>
        <c:axPos val="b"/>
        <c:numFmt formatCode="&quot;H&quot;yy" sourceLinked="1"/>
        <c:majorTickMark val="none"/>
        <c:minorTickMark val="none"/>
        <c:tickLblPos val="none"/>
        <c:crossAx val="553544608"/>
        <c:crosses val="autoZero"/>
        <c:auto val="1"/>
        <c:lblOffset val="100"/>
        <c:baseTimeUnit val="years"/>
      </c:dateAx>
      <c:valAx>
        <c:axId val="55354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54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381.74</c:v>
                </c:pt>
                <c:pt idx="3">
                  <c:v>317.2</c:v>
                </c:pt>
                <c:pt idx="4">
                  <c:v>297.98</c:v>
                </c:pt>
              </c:numCache>
            </c:numRef>
          </c:val>
          <c:extLst>
            <c:ext xmlns:c16="http://schemas.microsoft.com/office/drawing/2014/chart" uri="{C3380CC4-5D6E-409C-BE32-E72D297353CC}">
              <c16:uniqueId val="{00000000-A368-45BA-8DFD-E749FF2AE26A}"/>
            </c:ext>
          </c:extLst>
        </c:ser>
        <c:dLbls>
          <c:showLegendKey val="0"/>
          <c:showVal val="0"/>
          <c:showCatName val="0"/>
          <c:showSerName val="0"/>
          <c:showPercent val="0"/>
          <c:showBubbleSize val="0"/>
        </c:dLbls>
        <c:gapWidth val="150"/>
        <c:axId val="553543824"/>
        <c:axId val="55354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223.98</c:v>
                </c:pt>
                <c:pt idx="3">
                  <c:v>225.09</c:v>
                </c:pt>
                <c:pt idx="4">
                  <c:v>224.82</c:v>
                </c:pt>
              </c:numCache>
            </c:numRef>
          </c:val>
          <c:smooth val="0"/>
          <c:extLst>
            <c:ext xmlns:c16="http://schemas.microsoft.com/office/drawing/2014/chart" uri="{C3380CC4-5D6E-409C-BE32-E72D297353CC}">
              <c16:uniqueId val="{00000001-A368-45BA-8DFD-E749FF2AE26A}"/>
            </c:ext>
          </c:extLst>
        </c:ser>
        <c:dLbls>
          <c:showLegendKey val="0"/>
          <c:showVal val="0"/>
          <c:showCatName val="0"/>
          <c:showSerName val="0"/>
          <c:showPercent val="0"/>
          <c:showBubbleSize val="0"/>
        </c:dLbls>
        <c:marker val="1"/>
        <c:smooth val="0"/>
        <c:axId val="553543824"/>
        <c:axId val="553542256"/>
      </c:lineChart>
      <c:dateAx>
        <c:axId val="553543824"/>
        <c:scaling>
          <c:orientation val="minMax"/>
        </c:scaling>
        <c:delete val="1"/>
        <c:axPos val="b"/>
        <c:numFmt formatCode="&quot;H&quot;yy" sourceLinked="1"/>
        <c:majorTickMark val="none"/>
        <c:minorTickMark val="none"/>
        <c:tickLblPos val="none"/>
        <c:crossAx val="553542256"/>
        <c:crosses val="autoZero"/>
        <c:auto val="1"/>
        <c:lblOffset val="100"/>
        <c:baseTimeUnit val="years"/>
      </c:dateAx>
      <c:valAx>
        <c:axId val="55354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354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鹿児島県　南種子町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A8</v>
      </c>
      <c r="X8" s="78"/>
      <c r="Y8" s="78"/>
      <c r="Z8" s="78"/>
      <c r="AA8" s="78"/>
      <c r="AB8" s="78"/>
      <c r="AC8" s="78"/>
      <c r="AD8" s="78" t="str">
        <f>データ!$M$6</f>
        <v>自治体職員</v>
      </c>
      <c r="AE8" s="78"/>
      <c r="AF8" s="78"/>
      <c r="AG8" s="78"/>
      <c r="AH8" s="78"/>
      <c r="AI8" s="78"/>
      <c r="AJ8" s="78"/>
      <c r="AK8" s="2"/>
      <c r="AL8" s="69">
        <f>データ!$R$6</f>
        <v>5429</v>
      </c>
      <c r="AM8" s="69"/>
      <c r="AN8" s="69"/>
      <c r="AO8" s="69"/>
      <c r="AP8" s="69"/>
      <c r="AQ8" s="69"/>
      <c r="AR8" s="69"/>
      <c r="AS8" s="69"/>
      <c r="AT8" s="37">
        <f>データ!$S$6</f>
        <v>110</v>
      </c>
      <c r="AU8" s="38"/>
      <c r="AV8" s="38"/>
      <c r="AW8" s="38"/>
      <c r="AX8" s="38"/>
      <c r="AY8" s="38"/>
      <c r="AZ8" s="38"/>
      <c r="BA8" s="38"/>
      <c r="BB8" s="58">
        <f>データ!$T$6</f>
        <v>49.35</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c r="A10" s="2"/>
      <c r="B10" s="37" t="str">
        <f>データ!$N$6</f>
        <v>-</v>
      </c>
      <c r="C10" s="38"/>
      <c r="D10" s="38"/>
      <c r="E10" s="38"/>
      <c r="F10" s="38"/>
      <c r="G10" s="38"/>
      <c r="H10" s="38"/>
      <c r="I10" s="37">
        <f>データ!$O$6</f>
        <v>50.57</v>
      </c>
      <c r="J10" s="38"/>
      <c r="K10" s="38"/>
      <c r="L10" s="38"/>
      <c r="M10" s="38"/>
      <c r="N10" s="38"/>
      <c r="O10" s="68"/>
      <c r="P10" s="58">
        <f>データ!$P$6</f>
        <v>98.64</v>
      </c>
      <c r="Q10" s="58"/>
      <c r="R10" s="58"/>
      <c r="S10" s="58"/>
      <c r="T10" s="58"/>
      <c r="U10" s="58"/>
      <c r="V10" s="58"/>
      <c r="W10" s="69">
        <f>データ!$Q$6</f>
        <v>4224</v>
      </c>
      <c r="X10" s="69"/>
      <c r="Y10" s="69"/>
      <c r="Z10" s="69"/>
      <c r="AA10" s="69"/>
      <c r="AB10" s="69"/>
      <c r="AC10" s="69"/>
      <c r="AD10" s="2"/>
      <c r="AE10" s="2"/>
      <c r="AF10" s="2"/>
      <c r="AG10" s="2"/>
      <c r="AH10" s="2"/>
      <c r="AI10" s="2"/>
      <c r="AJ10" s="2"/>
      <c r="AK10" s="2"/>
      <c r="AL10" s="69">
        <f>データ!$U$6</f>
        <v>5236</v>
      </c>
      <c r="AM10" s="69"/>
      <c r="AN10" s="69"/>
      <c r="AO10" s="69"/>
      <c r="AP10" s="69"/>
      <c r="AQ10" s="69"/>
      <c r="AR10" s="69"/>
      <c r="AS10" s="69"/>
      <c r="AT10" s="37">
        <f>データ!$V$6</f>
        <v>50</v>
      </c>
      <c r="AU10" s="38"/>
      <c r="AV10" s="38"/>
      <c r="AW10" s="38"/>
      <c r="AX10" s="38"/>
      <c r="AY10" s="38"/>
      <c r="AZ10" s="38"/>
      <c r="BA10" s="38"/>
      <c r="BB10" s="58">
        <f>データ!$W$6</f>
        <v>104.72</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112</v>
      </c>
      <c r="BM47" s="43"/>
      <c r="BN47" s="43"/>
      <c r="BO47" s="43"/>
      <c r="BP47" s="43"/>
      <c r="BQ47" s="43"/>
      <c r="BR47" s="43"/>
      <c r="BS47" s="43"/>
      <c r="BT47" s="43"/>
      <c r="BU47" s="43"/>
      <c r="BV47" s="43"/>
      <c r="BW47" s="43"/>
      <c r="BX47" s="43"/>
      <c r="BY47" s="43"/>
      <c r="BZ47" s="44"/>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114</v>
      </c>
      <c r="BM66" s="43"/>
      <c r="BN66" s="43"/>
      <c r="BO66" s="43"/>
      <c r="BP66" s="43"/>
      <c r="BQ66" s="43"/>
      <c r="BR66" s="43"/>
      <c r="BS66" s="43"/>
      <c r="BT66" s="43"/>
      <c r="BU66" s="43"/>
      <c r="BV66" s="43"/>
      <c r="BW66" s="43"/>
      <c r="BX66" s="43"/>
      <c r="BY66" s="43"/>
      <c r="BZ66" s="44"/>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BiLAcPuxqZNyJYq+UQ1HQU+SDs7w+U+omE2MwQyFpzTDWUrRBFllBSqfxELinX/TdZCmqcg6WB2Crm3gAB/OfA==" saltValue="htnQQu5wpXvH+zSB+vKx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465020</v>
      </c>
      <c r="D6" s="20">
        <f t="shared" si="3"/>
        <v>46</v>
      </c>
      <c r="E6" s="20">
        <f t="shared" si="3"/>
        <v>1</v>
      </c>
      <c r="F6" s="20">
        <f t="shared" si="3"/>
        <v>0</v>
      </c>
      <c r="G6" s="20">
        <f t="shared" si="3"/>
        <v>1</v>
      </c>
      <c r="H6" s="20" t="str">
        <f t="shared" si="3"/>
        <v>鹿児島県　南種子町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50.57</v>
      </c>
      <c r="P6" s="21">
        <f t="shared" si="3"/>
        <v>98.64</v>
      </c>
      <c r="Q6" s="21">
        <f t="shared" si="3"/>
        <v>4224</v>
      </c>
      <c r="R6" s="21">
        <f t="shared" si="3"/>
        <v>5429</v>
      </c>
      <c r="S6" s="21">
        <f t="shared" si="3"/>
        <v>110</v>
      </c>
      <c r="T6" s="21">
        <f t="shared" si="3"/>
        <v>49.35</v>
      </c>
      <c r="U6" s="21">
        <f t="shared" si="3"/>
        <v>5236</v>
      </c>
      <c r="V6" s="21">
        <f t="shared" si="3"/>
        <v>50</v>
      </c>
      <c r="W6" s="21">
        <f t="shared" si="3"/>
        <v>104.72</v>
      </c>
      <c r="X6" s="22" t="str">
        <f>IF(X7="",NA(),X7)</f>
        <v>-</v>
      </c>
      <c r="Y6" s="22" t="str">
        <f t="shared" ref="Y6:AG6" si="4">IF(Y7="",NA(),Y7)</f>
        <v>-</v>
      </c>
      <c r="Z6" s="22">
        <f t="shared" si="4"/>
        <v>90.7</v>
      </c>
      <c r="AA6" s="22">
        <f t="shared" si="4"/>
        <v>97.92</v>
      </c>
      <c r="AB6" s="22">
        <f t="shared" si="4"/>
        <v>110.23</v>
      </c>
      <c r="AC6" s="22" t="str">
        <f t="shared" si="4"/>
        <v>-</v>
      </c>
      <c r="AD6" s="22" t="str">
        <f t="shared" si="4"/>
        <v>-</v>
      </c>
      <c r="AE6" s="22">
        <f t="shared" si="4"/>
        <v>104.35</v>
      </c>
      <c r="AF6" s="22">
        <f t="shared" si="4"/>
        <v>105.34</v>
      </c>
      <c r="AG6" s="22">
        <f t="shared" si="4"/>
        <v>105.77</v>
      </c>
      <c r="AH6" s="21" t="str">
        <f>IF(AH7="","",IF(AH7="-","【-】","【"&amp;SUBSTITUTE(TEXT(AH7,"#,##0.00"),"-","△")&amp;"】"))</f>
        <v>【111.39】</v>
      </c>
      <c r="AI6" s="22" t="str">
        <f>IF(AI7="",NA(),AI7)</f>
        <v>-</v>
      </c>
      <c r="AJ6" s="22" t="str">
        <f t="shared" ref="AJ6:AR6" si="5">IF(AJ7="",NA(),AJ7)</f>
        <v>-</v>
      </c>
      <c r="AK6" s="22">
        <f t="shared" si="5"/>
        <v>23.58</v>
      </c>
      <c r="AL6" s="22">
        <f t="shared" si="5"/>
        <v>26.49</v>
      </c>
      <c r="AM6" s="22">
        <f t="shared" si="5"/>
        <v>4.3099999999999996</v>
      </c>
      <c r="AN6" s="22" t="str">
        <f t="shared" si="5"/>
        <v>-</v>
      </c>
      <c r="AO6" s="22" t="str">
        <f t="shared" si="5"/>
        <v>-</v>
      </c>
      <c r="AP6" s="22">
        <f t="shared" si="5"/>
        <v>21.69</v>
      </c>
      <c r="AQ6" s="22">
        <f t="shared" si="5"/>
        <v>24.04</v>
      </c>
      <c r="AR6" s="22">
        <f t="shared" si="5"/>
        <v>28.03</v>
      </c>
      <c r="AS6" s="21" t="str">
        <f>IF(AS7="","",IF(AS7="-","【-】","【"&amp;SUBSTITUTE(TEXT(AS7,"#,##0.00"),"-","△")&amp;"】"))</f>
        <v>【1.30】</v>
      </c>
      <c r="AT6" s="22" t="str">
        <f>IF(AT7="",NA(),AT7)</f>
        <v>-</v>
      </c>
      <c r="AU6" s="22" t="str">
        <f t="shared" ref="AU6:BC6" si="6">IF(AU7="",NA(),AU7)</f>
        <v>-</v>
      </c>
      <c r="AV6" s="22">
        <f t="shared" si="6"/>
        <v>73.75</v>
      </c>
      <c r="AW6" s="22">
        <f t="shared" si="6"/>
        <v>49.03</v>
      </c>
      <c r="AX6" s="22">
        <f t="shared" si="6"/>
        <v>70.91</v>
      </c>
      <c r="AY6" s="22" t="str">
        <f t="shared" si="6"/>
        <v>-</v>
      </c>
      <c r="AZ6" s="22" t="str">
        <f t="shared" si="6"/>
        <v>-</v>
      </c>
      <c r="BA6" s="22">
        <f t="shared" si="6"/>
        <v>301.04000000000002</v>
      </c>
      <c r="BB6" s="22">
        <f t="shared" si="6"/>
        <v>305.08</v>
      </c>
      <c r="BC6" s="22">
        <f t="shared" si="6"/>
        <v>305.33999999999997</v>
      </c>
      <c r="BD6" s="21" t="str">
        <f>IF(BD7="","",IF(BD7="-","【-】","【"&amp;SUBSTITUTE(TEXT(BD7,"#,##0.00"),"-","△")&amp;"】"))</f>
        <v>【261.51】</v>
      </c>
      <c r="BE6" s="22" t="str">
        <f>IF(BE7="",NA(),BE7)</f>
        <v>-</v>
      </c>
      <c r="BF6" s="22" t="str">
        <f t="shared" ref="BF6:BN6" si="7">IF(BF7="",NA(),BF7)</f>
        <v>-</v>
      </c>
      <c r="BG6" s="22">
        <f t="shared" si="7"/>
        <v>898.81</v>
      </c>
      <c r="BH6" s="22">
        <f t="shared" si="7"/>
        <v>908.02</v>
      </c>
      <c r="BI6" s="22">
        <f t="shared" si="7"/>
        <v>819.08</v>
      </c>
      <c r="BJ6" s="22" t="str">
        <f t="shared" si="7"/>
        <v>-</v>
      </c>
      <c r="BK6" s="22" t="str">
        <f t="shared" si="7"/>
        <v>-</v>
      </c>
      <c r="BL6" s="22">
        <f t="shared" si="7"/>
        <v>551.62</v>
      </c>
      <c r="BM6" s="22">
        <f t="shared" si="7"/>
        <v>585.59</v>
      </c>
      <c r="BN6" s="22">
        <f t="shared" si="7"/>
        <v>561.34</v>
      </c>
      <c r="BO6" s="21" t="str">
        <f>IF(BO7="","",IF(BO7="-","【-】","【"&amp;SUBSTITUTE(TEXT(BO7,"#,##0.00"),"-","△")&amp;"】"))</f>
        <v>【265.16】</v>
      </c>
      <c r="BP6" s="22" t="str">
        <f>IF(BP7="",NA(),BP7)</f>
        <v>-</v>
      </c>
      <c r="BQ6" s="22" t="str">
        <f t="shared" ref="BQ6:BY6" si="8">IF(BQ7="",NA(),BQ7)</f>
        <v>-</v>
      </c>
      <c r="BR6" s="22">
        <f t="shared" si="8"/>
        <v>52.1</v>
      </c>
      <c r="BS6" s="22">
        <f t="shared" si="8"/>
        <v>55.01</v>
      </c>
      <c r="BT6" s="22">
        <f t="shared" si="8"/>
        <v>67.459999999999994</v>
      </c>
      <c r="BU6" s="22" t="str">
        <f t="shared" si="8"/>
        <v>-</v>
      </c>
      <c r="BV6" s="22" t="str">
        <f t="shared" si="8"/>
        <v>-</v>
      </c>
      <c r="BW6" s="22">
        <f t="shared" si="8"/>
        <v>87.11</v>
      </c>
      <c r="BX6" s="22">
        <f t="shared" si="8"/>
        <v>82.78</v>
      </c>
      <c r="BY6" s="22">
        <f t="shared" si="8"/>
        <v>84.82</v>
      </c>
      <c r="BZ6" s="21" t="str">
        <f>IF(BZ7="","",IF(BZ7="-","【-】","【"&amp;SUBSTITUTE(TEXT(BZ7,"#,##0.00"),"-","△")&amp;"】"))</f>
        <v>【102.35】</v>
      </c>
      <c r="CA6" s="22" t="str">
        <f>IF(CA7="",NA(),CA7)</f>
        <v>-</v>
      </c>
      <c r="CB6" s="22" t="str">
        <f t="shared" ref="CB6:CJ6" si="9">IF(CB7="",NA(),CB7)</f>
        <v>-</v>
      </c>
      <c r="CC6" s="22">
        <f t="shared" si="9"/>
        <v>381.74</v>
      </c>
      <c r="CD6" s="22">
        <f t="shared" si="9"/>
        <v>317.2</v>
      </c>
      <c r="CE6" s="22">
        <f t="shared" si="9"/>
        <v>297.98</v>
      </c>
      <c r="CF6" s="22" t="str">
        <f t="shared" si="9"/>
        <v>-</v>
      </c>
      <c r="CG6" s="22" t="str">
        <f t="shared" si="9"/>
        <v>-</v>
      </c>
      <c r="CH6" s="22">
        <f t="shared" si="9"/>
        <v>223.98</v>
      </c>
      <c r="CI6" s="22">
        <f t="shared" si="9"/>
        <v>225.09</v>
      </c>
      <c r="CJ6" s="22">
        <f t="shared" si="9"/>
        <v>224.82</v>
      </c>
      <c r="CK6" s="21" t="str">
        <f>IF(CK7="","",IF(CK7="-","【-】","【"&amp;SUBSTITUTE(TEXT(CK7,"#,##0.00"),"-","△")&amp;"】"))</f>
        <v>【167.74】</v>
      </c>
      <c r="CL6" s="22" t="str">
        <f>IF(CL7="",NA(),CL7)</f>
        <v>-</v>
      </c>
      <c r="CM6" s="22" t="str">
        <f t="shared" ref="CM6:CU6" si="10">IF(CM7="",NA(),CM7)</f>
        <v>-</v>
      </c>
      <c r="CN6" s="22">
        <f t="shared" si="10"/>
        <v>58.91</v>
      </c>
      <c r="CO6" s="22">
        <f t="shared" si="10"/>
        <v>63.42</v>
      </c>
      <c r="CP6" s="22">
        <f t="shared" si="10"/>
        <v>73.900000000000006</v>
      </c>
      <c r="CQ6" s="22" t="str">
        <f t="shared" si="10"/>
        <v>-</v>
      </c>
      <c r="CR6" s="22" t="str">
        <f t="shared" si="10"/>
        <v>-</v>
      </c>
      <c r="CS6" s="22">
        <f t="shared" si="10"/>
        <v>49.64</v>
      </c>
      <c r="CT6" s="22">
        <f t="shared" si="10"/>
        <v>49.38</v>
      </c>
      <c r="CU6" s="22">
        <f t="shared" si="10"/>
        <v>50.09</v>
      </c>
      <c r="CV6" s="21" t="str">
        <f>IF(CV7="","",IF(CV7="-","【-】","【"&amp;SUBSTITUTE(TEXT(CV7,"#,##0.00"),"-","△")&amp;"】"))</f>
        <v>【60.29】</v>
      </c>
      <c r="CW6" s="22" t="str">
        <f>IF(CW7="",NA(),CW7)</f>
        <v>-</v>
      </c>
      <c r="CX6" s="22" t="str">
        <f t="shared" ref="CX6:DF6" si="11">IF(CX7="",NA(),CX7)</f>
        <v>-</v>
      </c>
      <c r="CY6" s="22">
        <f t="shared" si="11"/>
        <v>95.24</v>
      </c>
      <c r="CZ6" s="22">
        <f t="shared" si="11"/>
        <v>74.099999999999994</v>
      </c>
      <c r="DA6" s="22">
        <f t="shared" si="11"/>
        <v>61.25</v>
      </c>
      <c r="DB6" s="22" t="str">
        <f t="shared" si="11"/>
        <v>-</v>
      </c>
      <c r="DC6" s="22" t="str">
        <f t="shared" si="11"/>
        <v>-</v>
      </c>
      <c r="DD6" s="22">
        <f t="shared" si="11"/>
        <v>78.09</v>
      </c>
      <c r="DE6" s="22">
        <f t="shared" si="11"/>
        <v>78.010000000000005</v>
      </c>
      <c r="DF6" s="22">
        <f t="shared" si="11"/>
        <v>77.599999999999994</v>
      </c>
      <c r="DG6" s="21" t="str">
        <f>IF(DG7="","",IF(DG7="-","【-】","【"&amp;SUBSTITUTE(TEXT(DG7,"#,##0.00"),"-","△")&amp;"】"))</f>
        <v>【90.12】</v>
      </c>
      <c r="DH6" s="22" t="str">
        <f>IF(DH7="",NA(),DH7)</f>
        <v>-</v>
      </c>
      <c r="DI6" s="22" t="str">
        <f t="shared" ref="DI6:DQ6" si="12">IF(DI7="",NA(),DI7)</f>
        <v>-</v>
      </c>
      <c r="DJ6" s="22">
        <f t="shared" si="12"/>
        <v>7.18</v>
      </c>
      <c r="DK6" s="22">
        <f t="shared" si="12"/>
        <v>11.7</v>
      </c>
      <c r="DL6" s="22">
        <f t="shared" si="12"/>
        <v>15.7</v>
      </c>
      <c r="DM6" s="22" t="str">
        <f t="shared" si="12"/>
        <v>-</v>
      </c>
      <c r="DN6" s="22" t="str">
        <f t="shared" si="12"/>
        <v>-</v>
      </c>
      <c r="DO6" s="22">
        <f t="shared" si="12"/>
        <v>47.31</v>
      </c>
      <c r="DP6" s="22">
        <f t="shared" si="12"/>
        <v>47.5</v>
      </c>
      <c r="DQ6" s="22">
        <f t="shared" si="12"/>
        <v>48.41</v>
      </c>
      <c r="DR6" s="21" t="str">
        <f>IF(DR7="","",IF(DR7="-","【-】","【"&amp;SUBSTITUTE(TEXT(DR7,"#,##0.00"),"-","△")&amp;"】"))</f>
        <v>【50.88】</v>
      </c>
      <c r="DS6" s="22" t="str">
        <f>IF(DS7="",NA(),DS7)</f>
        <v>-</v>
      </c>
      <c r="DT6" s="22" t="str">
        <f t="shared" ref="DT6:EB6" si="13">IF(DT7="",NA(),DT7)</f>
        <v>-</v>
      </c>
      <c r="DU6" s="22">
        <f t="shared" si="13"/>
        <v>11.07</v>
      </c>
      <c r="DV6" s="22">
        <f t="shared" si="13"/>
        <v>24.12</v>
      </c>
      <c r="DW6" s="22">
        <f t="shared" si="13"/>
        <v>8.58</v>
      </c>
      <c r="DX6" s="22" t="str">
        <f t="shared" si="13"/>
        <v>-</v>
      </c>
      <c r="DY6" s="22" t="str">
        <f t="shared" si="13"/>
        <v>-</v>
      </c>
      <c r="DZ6" s="22">
        <f t="shared" si="13"/>
        <v>16.77</v>
      </c>
      <c r="EA6" s="22">
        <f t="shared" si="13"/>
        <v>17.399999999999999</v>
      </c>
      <c r="EB6" s="22">
        <f t="shared" si="13"/>
        <v>18.64</v>
      </c>
      <c r="EC6" s="21" t="str">
        <f>IF(EC7="","",IF(EC7="-","【-】","【"&amp;SUBSTITUTE(TEXT(EC7,"#,##0.00"),"-","△")&amp;"】"))</f>
        <v>【22.30】</v>
      </c>
      <c r="ED6" s="22" t="str">
        <f>IF(ED7="",NA(),ED7)</f>
        <v>-</v>
      </c>
      <c r="EE6" s="22" t="str">
        <f t="shared" ref="EE6:EM6" si="14">IF(EE7="",NA(),EE7)</f>
        <v>-</v>
      </c>
      <c r="EF6" s="22">
        <f t="shared" si="14"/>
        <v>0.17</v>
      </c>
      <c r="EG6" s="22">
        <f t="shared" si="14"/>
        <v>0.21</v>
      </c>
      <c r="EH6" s="22">
        <f t="shared" si="14"/>
        <v>0.17</v>
      </c>
      <c r="EI6" s="22" t="str">
        <f t="shared" si="14"/>
        <v>-</v>
      </c>
      <c r="EJ6" s="22" t="str">
        <f t="shared" si="14"/>
        <v>-</v>
      </c>
      <c r="EK6" s="22">
        <f t="shared" si="14"/>
        <v>0.47</v>
      </c>
      <c r="EL6" s="22">
        <f t="shared" si="14"/>
        <v>0.4</v>
      </c>
      <c r="EM6" s="22">
        <f t="shared" si="14"/>
        <v>0.36</v>
      </c>
      <c r="EN6" s="21" t="str">
        <f>IF(EN7="","",IF(EN7="-","【-】","【"&amp;SUBSTITUTE(TEXT(EN7,"#,##0.00"),"-","△")&amp;"】"))</f>
        <v>【0.66】</v>
      </c>
    </row>
    <row r="7" spans="1:144" s="23" customFormat="1">
      <c r="A7" s="15"/>
      <c r="B7" s="24">
        <v>2021</v>
      </c>
      <c r="C7" s="24">
        <v>465020</v>
      </c>
      <c r="D7" s="24">
        <v>46</v>
      </c>
      <c r="E7" s="24">
        <v>1</v>
      </c>
      <c r="F7" s="24">
        <v>0</v>
      </c>
      <c r="G7" s="24">
        <v>1</v>
      </c>
      <c r="H7" s="24" t="s">
        <v>93</v>
      </c>
      <c r="I7" s="24" t="s">
        <v>94</v>
      </c>
      <c r="J7" s="24" t="s">
        <v>95</v>
      </c>
      <c r="K7" s="24" t="s">
        <v>96</v>
      </c>
      <c r="L7" s="24" t="s">
        <v>97</v>
      </c>
      <c r="M7" s="24" t="s">
        <v>98</v>
      </c>
      <c r="N7" s="25" t="s">
        <v>99</v>
      </c>
      <c r="O7" s="25">
        <v>50.57</v>
      </c>
      <c r="P7" s="25">
        <v>98.64</v>
      </c>
      <c r="Q7" s="25">
        <v>4224</v>
      </c>
      <c r="R7" s="25">
        <v>5429</v>
      </c>
      <c r="S7" s="25">
        <v>110</v>
      </c>
      <c r="T7" s="25">
        <v>49.35</v>
      </c>
      <c r="U7" s="25">
        <v>5236</v>
      </c>
      <c r="V7" s="25">
        <v>50</v>
      </c>
      <c r="W7" s="25">
        <v>104.72</v>
      </c>
      <c r="X7" s="25" t="s">
        <v>99</v>
      </c>
      <c r="Y7" s="25" t="s">
        <v>99</v>
      </c>
      <c r="Z7" s="25">
        <v>90.7</v>
      </c>
      <c r="AA7" s="25">
        <v>97.92</v>
      </c>
      <c r="AB7" s="25">
        <v>110.23</v>
      </c>
      <c r="AC7" s="25" t="s">
        <v>99</v>
      </c>
      <c r="AD7" s="25" t="s">
        <v>99</v>
      </c>
      <c r="AE7" s="25">
        <v>104.35</v>
      </c>
      <c r="AF7" s="25">
        <v>105.34</v>
      </c>
      <c r="AG7" s="25">
        <v>105.77</v>
      </c>
      <c r="AH7" s="25">
        <v>111.39</v>
      </c>
      <c r="AI7" s="25" t="s">
        <v>99</v>
      </c>
      <c r="AJ7" s="25" t="s">
        <v>99</v>
      </c>
      <c r="AK7" s="25">
        <v>23.58</v>
      </c>
      <c r="AL7" s="25">
        <v>26.49</v>
      </c>
      <c r="AM7" s="25">
        <v>4.3099999999999996</v>
      </c>
      <c r="AN7" s="25" t="s">
        <v>99</v>
      </c>
      <c r="AO7" s="25" t="s">
        <v>99</v>
      </c>
      <c r="AP7" s="25">
        <v>21.69</v>
      </c>
      <c r="AQ7" s="25">
        <v>24.04</v>
      </c>
      <c r="AR7" s="25">
        <v>28.03</v>
      </c>
      <c r="AS7" s="25">
        <v>1.3</v>
      </c>
      <c r="AT7" s="25" t="s">
        <v>99</v>
      </c>
      <c r="AU7" s="25" t="s">
        <v>99</v>
      </c>
      <c r="AV7" s="25">
        <v>73.75</v>
      </c>
      <c r="AW7" s="25">
        <v>49.03</v>
      </c>
      <c r="AX7" s="25">
        <v>70.91</v>
      </c>
      <c r="AY7" s="25" t="s">
        <v>99</v>
      </c>
      <c r="AZ7" s="25" t="s">
        <v>99</v>
      </c>
      <c r="BA7" s="25">
        <v>301.04000000000002</v>
      </c>
      <c r="BB7" s="25">
        <v>305.08</v>
      </c>
      <c r="BC7" s="25">
        <v>305.33999999999997</v>
      </c>
      <c r="BD7" s="25">
        <v>261.51</v>
      </c>
      <c r="BE7" s="25" t="s">
        <v>99</v>
      </c>
      <c r="BF7" s="25" t="s">
        <v>99</v>
      </c>
      <c r="BG7" s="25">
        <v>898.81</v>
      </c>
      <c r="BH7" s="25">
        <v>908.02</v>
      </c>
      <c r="BI7" s="25">
        <v>819.08</v>
      </c>
      <c r="BJ7" s="25" t="s">
        <v>99</v>
      </c>
      <c r="BK7" s="25" t="s">
        <v>99</v>
      </c>
      <c r="BL7" s="25">
        <v>551.62</v>
      </c>
      <c r="BM7" s="25">
        <v>585.59</v>
      </c>
      <c r="BN7" s="25">
        <v>561.34</v>
      </c>
      <c r="BO7" s="25">
        <v>265.16000000000003</v>
      </c>
      <c r="BP7" s="25" t="s">
        <v>99</v>
      </c>
      <c r="BQ7" s="25" t="s">
        <v>99</v>
      </c>
      <c r="BR7" s="25">
        <v>52.1</v>
      </c>
      <c r="BS7" s="25">
        <v>55.01</v>
      </c>
      <c r="BT7" s="25">
        <v>67.459999999999994</v>
      </c>
      <c r="BU7" s="25" t="s">
        <v>99</v>
      </c>
      <c r="BV7" s="25" t="s">
        <v>99</v>
      </c>
      <c r="BW7" s="25">
        <v>87.11</v>
      </c>
      <c r="BX7" s="25">
        <v>82.78</v>
      </c>
      <c r="BY7" s="25">
        <v>84.82</v>
      </c>
      <c r="BZ7" s="25">
        <v>102.35</v>
      </c>
      <c r="CA7" s="25" t="s">
        <v>99</v>
      </c>
      <c r="CB7" s="25" t="s">
        <v>99</v>
      </c>
      <c r="CC7" s="25">
        <v>381.74</v>
      </c>
      <c r="CD7" s="25">
        <v>317.2</v>
      </c>
      <c r="CE7" s="25">
        <v>297.98</v>
      </c>
      <c r="CF7" s="25" t="s">
        <v>99</v>
      </c>
      <c r="CG7" s="25" t="s">
        <v>99</v>
      </c>
      <c r="CH7" s="25">
        <v>223.98</v>
      </c>
      <c r="CI7" s="25">
        <v>225.09</v>
      </c>
      <c r="CJ7" s="25">
        <v>224.82</v>
      </c>
      <c r="CK7" s="25">
        <v>167.74</v>
      </c>
      <c r="CL7" s="25" t="s">
        <v>99</v>
      </c>
      <c r="CM7" s="25" t="s">
        <v>99</v>
      </c>
      <c r="CN7" s="25">
        <v>58.91</v>
      </c>
      <c r="CO7" s="25">
        <v>63.42</v>
      </c>
      <c r="CP7" s="25">
        <v>73.900000000000006</v>
      </c>
      <c r="CQ7" s="25" t="s">
        <v>99</v>
      </c>
      <c r="CR7" s="25" t="s">
        <v>99</v>
      </c>
      <c r="CS7" s="25">
        <v>49.64</v>
      </c>
      <c r="CT7" s="25">
        <v>49.38</v>
      </c>
      <c r="CU7" s="25">
        <v>50.09</v>
      </c>
      <c r="CV7" s="25">
        <v>60.29</v>
      </c>
      <c r="CW7" s="25" t="s">
        <v>99</v>
      </c>
      <c r="CX7" s="25" t="s">
        <v>99</v>
      </c>
      <c r="CY7" s="25">
        <v>95.24</v>
      </c>
      <c r="CZ7" s="25">
        <v>74.099999999999994</v>
      </c>
      <c r="DA7" s="25">
        <v>61.25</v>
      </c>
      <c r="DB7" s="25" t="s">
        <v>99</v>
      </c>
      <c r="DC7" s="25" t="s">
        <v>99</v>
      </c>
      <c r="DD7" s="25">
        <v>78.09</v>
      </c>
      <c r="DE7" s="25">
        <v>78.010000000000005</v>
      </c>
      <c r="DF7" s="25">
        <v>77.599999999999994</v>
      </c>
      <c r="DG7" s="25">
        <v>90.12</v>
      </c>
      <c r="DH7" s="25" t="s">
        <v>99</v>
      </c>
      <c r="DI7" s="25" t="s">
        <v>99</v>
      </c>
      <c r="DJ7" s="25">
        <v>7.18</v>
      </c>
      <c r="DK7" s="25">
        <v>11.7</v>
      </c>
      <c r="DL7" s="25">
        <v>15.7</v>
      </c>
      <c r="DM7" s="25" t="s">
        <v>99</v>
      </c>
      <c r="DN7" s="25" t="s">
        <v>99</v>
      </c>
      <c r="DO7" s="25">
        <v>47.31</v>
      </c>
      <c r="DP7" s="25">
        <v>47.5</v>
      </c>
      <c r="DQ7" s="25">
        <v>48.41</v>
      </c>
      <c r="DR7" s="25">
        <v>50.88</v>
      </c>
      <c r="DS7" s="25" t="s">
        <v>99</v>
      </c>
      <c r="DT7" s="25" t="s">
        <v>99</v>
      </c>
      <c r="DU7" s="25">
        <v>11.07</v>
      </c>
      <c r="DV7" s="25">
        <v>24.12</v>
      </c>
      <c r="DW7" s="25">
        <v>8.58</v>
      </c>
      <c r="DX7" s="25" t="s">
        <v>99</v>
      </c>
      <c r="DY7" s="25" t="s">
        <v>99</v>
      </c>
      <c r="DZ7" s="25">
        <v>16.77</v>
      </c>
      <c r="EA7" s="25">
        <v>17.399999999999999</v>
      </c>
      <c r="EB7" s="25">
        <v>18.64</v>
      </c>
      <c r="EC7" s="25">
        <v>22.3</v>
      </c>
      <c r="ED7" s="25" t="s">
        <v>99</v>
      </c>
      <c r="EE7" s="25" t="s">
        <v>99</v>
      </c>
      <c r="EF7" s="25">
        <v>0.17</v>
      </c>
      <c r="EG7" s="25">
        <v>0.21</v>
      </c>
      <c r="EH7" s="25">
        <v>0.17</v>
      </c>
      <c r="EI7" s="25" t="s">
        <v>99</v>
      </c>
      <c r="EJ7" s="25" t="s">
        <v>99</v>
      </c>
      <c r="EK7" s="25">
        <v>0.47</v>
      </c>
      <c r="EL7" s="25">
        <v>0.4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47119</v>
      </c>
      <c r="C10" s="29">
        <f>DATEVALUE($B7+12-C11&amp;"/1/"&amp;C12)</f>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2023-01-25T02:50:45Z</cp:lastPrinted>
  <dcterms:created xsi:type="dcterms:W3CDTF">2022-12-01T01:07:13Z</dcterms:created>
  <dcterms:modified xsi:type="dcterms:W3CDTF">2023-02-13T05:18:09Z</dcterms:modified>
  <cp:category/>
</cp:coreProperties>
</file>