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完成版\29 肝付町\"/>
    </mc:Choice>
  </mc:AlternateContent>
  <workbookProtection workbookAlgorithmName="SHA-512" workbookHashValue="2Im7j1HVgkPZePUb8H6VuCwDsM+ql+ZczbWKfiLIWir92msywzxvj0TPEQOS1gGvMTqBsKwnyg/BnkSyo4Ovzw==" workbookSaltValue="tLhkjii1FP1/imN/pjkd1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<sst xmlns="http://schemas.openxmlformats.org/spreadsheetml/2006/main" count="228" uniqueCount="113">
  <si>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</si>
  <si>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</si>
  <si>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</si>
  <si>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</si>
  <si>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</si>
  <si>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</si>
  <si>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</si>
  <si>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</si>
  <si>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</si>
  <si>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</si>
  <si>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</si>
  <si>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</si>
  <si>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</si>
  <si>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</si>
  <si>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</si>
  <si>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</si>
  <si>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</si>
  <si>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</si>
  <si>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</si>
  <si>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</si>
  <si>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</si>
  <si>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</si>
  <si>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</si>
  <si>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</si>
  <si>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</si>
  <si>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</si>
  <si>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</si>
  <si>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</si>
  <si>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</si>
  <si>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</si>
  <si>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</si>
  <si>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</si>
  <si>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</si>
  <si>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</si>
  <si>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</si>
  <si>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</si>
  <si>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</si>
  <si>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</si>
  <si>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</si>
  <si>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</si>
  <si>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</si>
  <si>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</si>
  <si>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</si>
  <si>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</si>
  <si>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</si>
  <si>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</si>
  <si>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</si>
  <si>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</si>
  <si>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</si>
  <si>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</si>
  <si>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</si>
  <si>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</si>
  <si>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</si>
  <si>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</si>
  <si>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</si>
  <si>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</si>
  <si>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</si>
  <si>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</si>
  <si>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</si>
  <si>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</si>
  <si>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</si>
  <si>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</si>
  <si>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</si>
  <si>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</si>
  <si>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</si>
  <si>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</si>
  <si>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</si>
  <si>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</si>
  <si>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</si>
  <si>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</si>
  <si>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</si>
  <si>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</si>
  <si>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</si>
  <si>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</si>
  <si>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</si>
  <si>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</si>
  <si>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</si>
  <si>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</si>
  <si>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</si>
  <si>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</si>
  <si>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</si>
  <si>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</si>
  <si>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</si>
  <si>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</si>
  <si>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</si>
  <si>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</si>
  <si>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</si>
  <si>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</si>
  <si>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</si>
  <si>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</si>
  <si>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</si>
  <si>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</si>
  <si>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</si>
  <si>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肝付町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</si>
  <si>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</si>
  <si>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</si>
  <si>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</si>
  <si>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</si>
  <si>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</si>
  <si>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</si>
  <si>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</si>
  <si>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</si>
  <si>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</si>
  <si>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</si>
  <si>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</si>
  <si>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</si>
  <si>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</si>
  <si>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</si>
  <si>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</si>
  <si>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</si>
  <si>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①施設の機械装置等の経年劣化等で修繕費の増が予想される。今後は、状況を注視しつつ一層の歳出削減と将来の料金体系見直しも視野に入れ、収益性の向上を図る必要がある。                        ②事業開始以来初めて欠損金が発生した。今後は、コストの見直しや料金体系見直しも視野に入れ健全化を図る必要がある。　　　　　　　　　　　　　③流動比率が下降傾向であるが、理想比率は200％以上といわれているので、短期的な支払義務を賄っても支払余力があると推察される。　　　　　　　④施設の更新や機械装置等の修繕費増など今後も投資は必要なので、収益性の向上から料金改定や自己資金を活用する。　　　　　　　　　　　　　　　⑤回収率が100％を割ったのは、簡水との統合が原因とおもわるので、収益性の向上が喫緊の課題である。また、④の比率が高く将来が懸念される。　　⑥給水原価が低い程⑤の回収率も向上するため、事業体質の改善や費用対効果の検討が必要である。　⑦施設利用率は、類似団体より高い数値になっているが、今後は給水人口の減少に合わせて、施設の統廃合や規模の見直しが必要になる。　　　　　　　⑧簡水の統合により、有収率の低下を招いたが、H30年度に石綿セメント管布設替が完了したので、有収率が好転した。</t>
    <phoneticPr fontId="4"/>
  </si>
  <si>
    <t>①この数値が高いほど、法定耐用年数に近い資産が多いことを示しており、今後は計画的に古い配水管更新を行い、有収率の向上や修繕経費等の削減を図りたい。　　　　　　　　　　　　　　　　　　　②H30年度に石綿セメント管布設替が完了したことで、大きく好転した。　　　　　　　　　　　　　③管路の更新は、計画的に行う必要があるが財政状況を考慮すると、更新率の急激な向上は期待できない。</t>
    <phoneticPr fontId="4"/>
  </si>
  <si>
    <t>簡水統合から、単年度収益の赤字が続いている。　また、給水原価は類似団体と比較して平均値に近いものである。今後は、人口減少により料金収入が減少する中、管路等の更新は必要であるので、将来にわたって安定した経営を行うためには、本表の各指標が良好であるべきで、その根幹には計画的施設更新と収益性向上が存在する。必要な更新を行うことはもちろんだが、既存施設・設備を精査し、可能であれば合理化（統廃合）を行い、更新や運用にかかる経費を抑える。料金収入は減少が見込まれるので、一層の歳出削減と将来の料金体系の見直し等財源確保も視野に入れ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</si>
</sst>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0.55000000000000004</c:v>
                </c:pt>
                <c:pt idx="1">
                  <c:v>1.1000000000000001</c:v>
                </c:pt>
                <c:pt idx="2">
                  <c:v>0.23</c:v>
                </c:pt>
                <c:pt idx="3">
                  <c:v>0.22</c:v>
                </c:pt>
                <c:pt idx="4">
                  <c:v>0.18</c:v>
                </c:pt>
              </c:numCache>
            </c:numRef>
          </c:val>
          <c:extLst>
            <c:ext xmlns:c16="http://schemas.microsoft.com/office/drawing/2014/chart" uri="{C3380CC4-5D6E-409C-BE32-E72D297353CC}">
              <c16:uniqueId val="{00000000-4271-4260-A1A1-6E97F2E6A70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0.43</c:v>
                </c:pt>
                <c:pt idx="2">
                  <c:v>0.42</c:v>
                </c:pt>
                <c:pt idx="3">
                  <c:v>0.44</c:v>
                </c:pt>
                <c:pt idx="4">
                  <c:v>0.5</c:v>
                </c:pt>
              </c:numCache>
            </c:numRef>
          </c:val>
          <c:smooth val="0"/>
          <c:extLst>
            <c:ext xmlns:c16="http://schemas.microsoft.com/office/drawing/2014/chart" uri="{C3380CC4-5D6E-409C-BE32-E72D297353CC}">
              <c16:uniqueId val="{00000001-4271-4260-A1A1-6E97F2E6A70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52.79</c:v>
                </c:pt>
                <c:pt idx="1">
                  <c:v>88.17</c:v>
                </c:pt>
                <c:pt idx="2">
                  <c:v>74.98</c:v>
                </c:pt>
                <c:pt idx="3">
                  <c:v>92.08</c:v>
                </c:pt>
                <c:pt idx="4">
                  <c:v>86.52</c:v>
                </c:pt>
              </c:numCache>
            </c:numRef>
          </c:val>
          <c:extLst>
            <c:ext xmlns:c16="http://schemas.microsoft.com/office/drawing/2014/chart" uri="{C3380CC4-5D6E-409C-BE32-E72D297353CC}">
              <c16:uniqueId val="{00000000-6947-449E-9C12-C3572EFB2F6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55.88</c:v>
                </c:pt>
                <c:pt idx="1">
                  <c:v>55.22</c:v>
                </c:pt>
                <c:pt idx="2">
                  <c:v>54.05</c:v>
                </c:pt>
                <c:pt idx="3">
                  <c:v>54.43</c:v>
                </c:pt>
                <c:pt idx="4">
                  <c:v>53.87</c:v>
                </c:pt>
              </c:numCache>
            </c:numRef>
          </c:val>
          <c:smooth val="0"/>
          <c:extLst>
            <c:ext xmlns:c16="http://schemas.microsoft.com/office/drawing/2014/chart" uri="{C3380CC4-5D6E-409C-BE32-E72D297353CC}">
              <c16:uniqueId val="{00000001-6947-449E-9C12-C3572EFB2F6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74.510000000000005</c:v>
                </c:pt>
                <c:pt idx="1">
                  <c:v>76.959999999999994</c:v>
                </c:pt>
                <c:pt idx="2">
                  <c:v>88.79</c:v>
                </c:pt>
                <c:pt idx="3">
                  <c:v>70.7</c:v>
                </c:pt>
                <c:pt idx="4">
                  <c:v>86.07</c:v>
                </c:pt>
              </c:numCache>
            </c:numRef>
          </c:val>
          <c:extLst>
            <c:ext xmlns:c16="http://schemas.microsoft.com/office/drawing/2014/chart" uri="{C3380CC4-5D6E-409C-BE32-E72D297353CC}">
              <c16:uniqueId val="{00000000-8388-4C94-B3B9-616F06594E5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80.989999999999995</c:v>
                </c:pt>
                <c:pt idx="1">
                  <c:v>80.930000000000007</c:v>
                </c:pt>
                <c:pt idx="2">
                  <c:v>80.510000000000005</c:v>
                </c:pt>
                <c:pt idx="3">
                  <c:v>79.44</c:v>
                </c:pt>
                <c:pt idx="4">
                  <c:v>79.489999999999995</c:v>
                </c:pt>
              </c:numCache>
            </c:numRef>
          </c:val>
          <c:smooth val="0"/>
          <c:extLst>
            <c:ext xmlns:c16="http://schemas.microsoft.com/office/drawing/2014/chart" uri="{C3380CC4-5D6E-409C-BE32-E72D297353CC}">
              <c16:uniqueId val="{00000001-8388-4C94-B3B9-616F06594E5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96.65</c:v>
                </c:pt>
                <c:pt idx="1">
                  <c:v>96.28</c:v>
                </c:pt>
                <c:pt idx="2">
                  <c:v>96.25</c:v>
                </c:pt>
                <c:pt idx="3">
                  <c:v>90.51</c:v>
                </c:pt>
                <c:pt idx="4">
                  <c:v>87.98</c:v>
                </c:pt>
              </c:numCache>
            </c:numRef>
          </c:val>
          <c:extLst>
            <c:ext xmlns:c16="http://schemas.microsoft.com/office/drawing/2014/chart" uri="{C3380CC4-5D6E-409C-BE32-E72D297353CC}">
              <c16:uniqueId val="{00000000-DCA0-4733-A188-B0C7995BDB5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110.02</c:v>
                </c:pt>
                <c:pt idx="1">
                  <c:v>108.76</c:v>
                </c:pt>
                <c:pt idx="2">
                  <c:v>108.46</c:v>
                </c:pt>
                <c:pt idx="3">
                  <c:v>109.02</c:v>
                </c:pt>
                <c:pt idx="4">
                  <c:v>107.81</c:v>
                </c:pt>
              </c:numCache>
            </c:numRef>
          </c:val>
          <c:smooth val="0"/>
          <c:extLst>
            <c:ext xmlns:c16="http://schemas.microsoft.com/office/drawing/2014/chart" uri="{C3380CC4-5D6E-409C-BE32-E72D297353CC}">
              <c16:uniqueId val="{00000001-DCA0-4733-A188-B0C7995BDB5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24.07</c:v>
                </c:pt>
                <c:pt idx="1">
                  <c:v>26.74</c:v>
                </c:pt>
                <c:pt idx="2">
                  <c:v>29.78</c:v>
                </c:pt>
                <c:pt idx="3">
                  <c:v>32.75</c:v>
                </c:pt>
                <c:pt idx="4">
                  <c:v>35.619999999999997</c:v>
                </c:pt>
              </c:numCache>
            </c:numRef>
          </c:val>
          <c:extLst>
            <c:ext xmlns:c16="http://schemas.microsoft.com/office/drawing/2014/chart" uri="{C3380CC4-5D6E-409C-BE32-E72D297353CC}">
              <c16:uniqueId val="{00000000-99EC-488D-A608-F6950C6A410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46.61</c:v>
                </c:pt>
                <c:pt idx="1">
                  <c:v>47.97</c:v>
                </c:pt>
                <c:pt idx="2">
                  <c:v>49.12</c:v>
                </c:pt>
                <c:pt idx="3">
                  <c:v>49.39</c:v>
                </c:pt>
                <c:pt idx="4">
                  <c:v>50.75</c:v>
                </c:pt>
              </c:numCache>
            </c:numRef>
          </c:val>
          <c:smooth val="0"/>
          <c:extLst>
            <c:ext xmlns:c16="http://schemas.microsoft.com/office/drawing/2014/chart" uri="{C3380CC4-5D6E-409C-BE32-E72D297353CC}">
              <c16:uniqueId val="{00000001-99EC-488D-A608-F6950C6A410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31.26</c:v>
                </c:pt>
                <c:pt idx="1">
                  <c:v>30.04</c:v>
                </c:pt>
                <c:pt idx="2">
                  <c:v>21.31</c:v>
                </c:pt>
                <c:pt idx="3">
                  <c:v>19.850000000000001</c:v>
                </c:pt>
                <c:pt idx="4">
                  <c:v>21.25</c:v>
                </c:pt>
              </c:numCache>
            </c:numRef>
          </c:val>
          <c:extLst>
            <c:ext xmlns:c16="http://schemas.microsoft.com/office/drawing/2014/chart" uri="{C3380CC4-5D6E-409C-BE32-E72D297353CC}">
              <c16:uniqueId val="{00000000-491F-4727-A77A-8DEDCE33270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10.84</c:v>
                </c:pt>
                <c:pt idx="1">
                  <c:v>15.33</c:v>
                </c:pt>
                <c:pt idx="2">
                  <c:v>16.760000000000002</c:v>
                </c:pt>
                <c:pt idx="3">
                  <c:v>18.57</c:v>
                </c:pt>
                <c:pt idx="4">
                  <c:v>21.14</c:v>
                </c:pt>
              </c:numCache>
            </c:numRef>
          </c:val>
          <c:smooth val="0"/>
          <c:extLst>
            <c:ext xmlns:c16="http://schemas.microsoft.com/office/drawing/2014/chart" uri="{C3380CC4-5D6E-409C-BE32-E72D297353CC}">
              <c16:uniqueId val="{00000001-491F-4727-A77A-8DEDCE33270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formatCode="#,##0.00;&quot;△&quot;#,##0.00;&quot;-&quot;">
                  <c:v>0.76</c:v>
                </c:pt>
              </c:numCache>
            </c:numRef>
          </c:val>
          <c:extLst>
            <c:ext xmlns:c16="http://schemas.microsoft.com/office/drawing/2014/chart" uri="{C3380CC4-5D6E-409C-BE32-E72D297353CC}">
              <c16:uniqueId val="{00000000-E1B5-4756-B244-FD791A608AB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7.31</c:v>
                </c:pt>
                <c:pt idx="1">
                  <c:v>7.48</c:v>
                </c:pt>
                <c:pt idx="2">
                  <c:v>11.94</c:v>
                </c:pt>
                <c:pt idx="3">
                  <c:v>11</c:v>
                </c:pt>
                <c:pt idx="4">
                  <c:v>8.86</c:v>
                </c:pt>
              </c:numCache>
            </c:numRef>
          </c:val>
          <c:smooth val="0"/>
          <c:extLst>
            <c:ext xmlns:c16="http://schemas.microsoft.com/office/drawing/2014/chart" uri="{C3380CC4-5D6E-409C-BE32-E72D297353CC}">
              <c16:uniqueId val="{00000001-E1B5-4756-B244-FD791A608AB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549.03</c:v>
                </c:pt>
                <c:pt idx="1">
                  <c:v>552.96</c:v>
                </c:pt>
                <c:pt idx="2">
                  <c:v>491.58</c:v>
                </c:pt>
                <c:pt idx="3">
                  <c:v>425.11</c:v>
                </c:pt>
                <c:pt idx="4">
                  <c:v>392.31</c:v>
                </c:pt>
              </c:numCache>
            </c:numRef>
          </c:val>
          <c:extLst>
            <c:ext xmlns:c16="http://schemas.microsoft.com/office/drawing/2014/chart" uri="{C3380CC4-5D6E-409C-BE32-E72D297353CC}">
              <c16:uniqueId val="{00000000-D9AA-487B-A1E7-1BAAC539C4B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355.27</c:v>
                </c:pt>
                <c:pt idx="1">
                  <c:v>359.7</c:v>
                </c:pt>
                <c:pt idx="2">
                  <c:v>362.93</c:v>
                </c:pt>
                <c:pt idx="3">
                  <c:v>371.81</c:v>
                </c:pt>
                <c:pt idx="4">
                  <c:v>384.23</c:v>
                </c:pt>
              </c:numCache>
            </c:numRef>
          </c:val>
          <c:smooth val="0"/>
          <c:extLst>
            <c:ext xmlns:c16="http://schemas.microsoft.com/office/drawing/2014/chart" uri="{C3380CC4-5D6E-409C-BE32-E72D297353CC}">
              <c16:uniqueId val="{00000001-D9AA-487B-A1E7-1BAAC539C4B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1032.83</c:v>
                </c:pt>
                <c:pt idx="1">
                  <c:v>1062.96</c:v>
                </c:pt>
                <c:pt idx="2">
                  <c:v>1041.79</c:v>
                </c:pt>
                <c:pt idx="3">
                  <c:v>1030.8599999999999</c:v>
                </c:pt>
                <c:pt idx="4">
                  <c:v>972.93</c:v>
                </c:pt>
              </c:numCache>
            </c:numRef>
          </c:val>
          <c:extLst>
            <c:ext xmlns:c16="http://schemas.microsoft.com/office/drawing/2014/chart" uri="{C3380CC4-5D6E-409C-BE32-E72D297353CC}">
              <c16:uniqueId val="{00000000-0179-43D9-9032-33F1D4D13FB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458.27</c:v>
                </c:pt>
                <c:pt idx="1">
                  <c:v>447.01</c:v>
                </c:pt>
                <c:pt idx="2">
                  <c:v>439.05</c:v>
                </c:pt>
                <c:pt idx="3">
                  <c:v>465.85</c:v>
                </c:pt>
                <c:pt idx="4">
                  <c:v>439.43</c:v>
                </c:pt>
              </c:numCache>
            </c:numRef>
          </c:val>
          <c:smooth val="0"/>
          <c:extLst>
            <c:ext xmlns:c16="http://schemas.microsoft.com/office/drawing/2014/chart" uri="{C3380CC4-5D6E-409C-BE32-E72D297353CC}">
              <c16:uniqueId val="{00000001-0179-43D9-9032-33F1D4D13FB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87.95</c:v>
                </c:pt>
                <c:pt idx="1">
                  <c:v>89.71</c:v>
                </c:pt>
                <c:pt idx="2">
                  <c:v>91.27</c:v>
                </c:pt>
                <c:pt idx="3">
                  <c:v>85.58</c:v>
                </c:pt>
                <c:pt idx="4">
                  <c:v>82.84</c:v>
                </c:pt>
              </c:numCache>
            </c:numRef>
          </c:val>
          <c:extLst>
            <c:ext xmlns:c16="http://schemas.microsoft.com/office/drawing/2014/chart" uri="{C3380CC4-5D6E-409C-BE32-E72D297353CC}">
              <c16:uniqueId val="{00000000-D758-49D1-AD4F-598C286E410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96.77</c:v>
                </c:pt>
                <c:pt idx="1">
                  <c:v>95.81</c:v>
                </c:pt>
                <c:pt idx="2">
                  <c:v>95.26</c:v>
                </c:pt>
                <c:pt idx="3">
                  <c:v>92.39</c:v>
                </c:pt>
                <c:pt idx="4">
                  <c:v>94.41</c:v>
                </c:pt>
              </c:numCache>
            </c:numRef>
          </c:val>
          <c:smooth val="0"/>
          <c:extLst>
            <c:ext xmlns:c16="http://schemas.microsoft.com/office/drawing/2014/chart" uri="{C3380CC4-5D6E-409C-BE32-E72D297353CC}">
              <c16:uniqueId val="{00000001-D758-49D1-AD4F-598C286E410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188.22</c:v>
                </c:pt>
                <c:pt idx="1">
                  <c:v>185.08</c:v>
                </c:pt>
                <c:pt idx="2">
                  <c:v>182.05</c:v>
                </c:pt>
                <c:pt idx="3">
                  <c:v>193.34</c:v>
                </c:pt>
                <c:pt idx="4">
                  <c:v>172.88</c:v>
                </c:pt>
              </c:numCache>
            </c:numRef>
          </c:val>
          <c:extLst>
            <c:ext xmlns:c16="http://schemas.microsoft.com/office/drawing/2014/chart" uri="{C3380CC4-5D6E-409C-BE32-E72D297353CC}">
              <c16:uniqueId val="{00000000-B017-4B3E-BF0B-BF7182769D6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187.18</c:v>
                </c:pt>
                <c:pt idx="1">
                  <c:v>189.58</c:v>
                </c:pt>
                <c:pt idx="2">
                  <c:v>192.82</c:v>
                </c:pt>
                <c:pt idx="3">
                  <c:v>192.98</c:v>
                </c:pt>
                <c:pt idx="4">
                  <c:v>192.13</c:v>
                </c:pt>
              </c:numCache>
            </c:numRef>
          </c:val>
          <c:smooth val="0"/>
          <c:extLst>
            <c:ext xmlns:c16="http://schemas.microsoft.com/office/drawing/2014/chart" uri="{C3380CC4-5D6E-409C-BE32-E72D297353CC}">
              <c16:uniqueId val="{00000001-B017-4B3E-BF0B-BF7182769D6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2" t="str">
        <f>データ!H6</f>
        <v>鹿児島県　肝付町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A7</v>
      </c>
      <c r="X8" s="44"/>
      <c r="Y8" s="44"/>
      <c r="Z8" s="44"/>
      <c r="AA8" s="44"/>
      <c r="AB8" s="44"/>
      <c r="AC8" s="44"/>
      <c r="AD8" s="44" t="str">
        <f>データ!$M$6</f>
        <v>非設置</v>
      </c>
      <c r="AE8" s="44"/>
      <c r="AF8" s="44"/>
      <c r="AG8" s="44"/>
      <c r="AH8" s="44"/>
      <c r="AI8" s="44"/>
      <c r="AJ8" s="44"/>
      <c r="AK8" s="2"/>
      <c r="AL8" s="45">
        <f>データ!$R$6</f>
        <v>14548</v>
      </c>
      <c r="AM8" s="45"/>
      <c r="AN8" s="45"/>
      <c r="AO8" s="45"/>
      <c r="AP8" s="45"/>
      <c r="AQ8" s="45"/>
      <c r="AR8" s="45"/>
      <c r="AS8" s="45"/>
      <c r="AT8" s="46">
        <f>データ!$S$6</f>
        <v>308.05</v>
      </c>
      <c r="AU8" s="47"/>
      <c r="AV8" s="47"/>
      <c r="AW8" s="47"/>
      <c r="AX8" s="47"/>
      <c r="AY8" s="47"/>
      <c r="AZ8" s="47"/>
      <c r="BA8" s="47"/>
      <c r="BB8" s="48">
        <f>データ!$T$6</f>
        <v>47.23</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c r="A10" s="2"/>
      <c r="B10" s="46" t="str">
        <f>データ!$N$6</f>
        <v>-</v>
      </c>
      <c r="C10" s="47"/>
      <c r="D10" s="47"/>
      <c r="E10" s="47"/>
      <c r="F10" s="47"/>
      <c r="G10" s="47"/>
      <c r="H10" s="47"/>
      <c r="I10" s="46">
        <f>データ!$O$6</f>
        <v>45.43</v>
      </c>
      <c r="J10" s="47"/>
      <c r="K10" s="47"/>
      <c r="L10" s="47"/>
      <c r="M10" s="47"/>
      <c r="N10" s="47"/>
      <c r="O10" s="81"/>
      <c r="P10" s="48">
        <f>データ!$P$6</f>
        <v>96.2</v>
      </c>
      <c r="Q10" s="48"/>
      <c r="R10" s="48"/>
      <c r="S10" s="48"/>
      <c r="T10" s="48"/>
      <c r="U10" s="48"/>
      <c r="V10" s="48"/>
      <c r="W10" s="45">
        <f>データ!$Q$6</f>
        <v>3135</v>
      </c>
      <c r="X10" s="45"/>
      <c r="Y10" s="45"/>
      <c r="Z10" s="45"/>
      <c r="AA10" s="45"/>
      <c r="AB10" s="45"/>
      <c r="AC10" s="45"/>
      <c r="AD10" s="2"/>
      <c r="AE10" s="2"/>
      <c r="AF10" s="2"/>
      <c r="AG10" s="2"/>
      <c r="AH10" s="2"/>
      <c r="AI10" s="2"/>
      <c r="AJ10" s="2"/>
      <c r="AK10" s="2"/>
      <c r="AL10" s="45">
        <f>データ!$U$6</f>
        <v>13837</v>
      </c>
      <c r="AM10" s="45"/>
      <c r="AN10" s="45"/>
      <c r="AO10" s="45"/>
      <c r="AP10" s="45"/>
      <c r="AQ10" s="45"/>
      <c r="AR10" s="45"/>
      <c r="AS10" s="45"/>
      <c r="AT10" s="46">
        <f>データ!$V$6</f>
        <v>48.6</v>
      </c>
      <c r="AU10" s="47"/>
      <c r="AV10" s="47"/>
      <c r="AW10" s="47"/>
      <c r="AX10" s="47"/>
      <c r="AY10" s="47"/>
      <c r="AZ10" s="47"/>
      <c r="BA10" s="47"/>
      <c r="BB10" s="48">
        <f>データ!$W$6</f>
        <v>284.70999999999998</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110</v>
      </c>
      <c r="BM16" s="58"/>
      <c r="BN16" s="58"/>
      <c r="BO16" s="58"/>
      <c r="BP16" s="58"/>
      <c r="BQ16" s="58"/>
      <c r="BR16" s="58"/>
      <c r="BS16" s="58"/>
      <c r="BT16" s="58"/>
      <c r="BU16" s="58"/>
      <c r="BV16" s="58"/>
      <c r="BW16" s="58"/>
      <c r="BX16" s="58"/>
      <c r="BY16" s="58"/>
      <c r="BZ16" s="59"/>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fx7AEg3XrvxpLbaTPe4nz8a/boBKtXiQom6TNBAamFbrT8nS3zxKGpRFM1Tubjj4Q2haGMW2SrM/2lLBvATg/w==" saltValue="Bi5NEWjaa57Zl+cct25A5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2021</v>
      </c>
      <c r="C6" s="20">
        <f t="shared" ref="C6:W6" si="3">C7</f>
        <v>464929</v>
      </c>
      <c r="D6" s="20">
        <f t="shared" si="3"/>
        <v>46</v>
      </c>
      <c r="E6" s="20">
        <f t="shared" si="3"/>
        <v>1</v>
      </c>
      <c r="F6" s="20">
        <f t="shared" si="3"/>
        <v>0</v>
      </c>
      <c r="G6" s="20">
        <f t="shared" si="3"/>
        <v>1</v>
      </c>
      <c r="H6" s="20" t="str">
        <f t="shared" si="3"/>
        <v>鹿児島県　肝付町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45.43</v>
      </c>
      <c r="P6" s="21">
        <f t="shared" si="3"/>
        <v>96.2</v>
      </c>
      <c r="Q6" s="21">
        <f t="shared" si="3"/>
        <v>3135</v>
      </c>
      <c r="R6" s="21">
        <f t="shared" si="3"/>
        <v>14548</v>
      </c>
      <c r="S6" s="21">
        <f t="shared" si="3"/>
        <v>308.05</v>
      </c>
      <c r="T6" s="21">
        <f t="shared" si="3"/>
        <v>47.23</v>
      </c>
      <c r="U6" s="21">
        <f t="shared" si="3"/>
        <v>13837</v>
      </c>
      <c r="V6" s="21">
        <f t="shared" si="3"/>
        <v>48.6</v>
      </c>
      <c r="W6" s="21">
        <f t="shared" si="3"/>
        <v>284.70999999999998</v>
      </c>
      <c r="X6" s="22">
        <f>IF(X7="",NA(),X7)</f>
        <v>96.65</v>
      </c>
      <c r="Y6" s="22">
        <f t="shared" ref="Y6:AG6" si="4">IF(Y7="",NA(),Y7)</f>
        <v>96.28</v>
      </c>
      <c r="Z6" s="22">
        <f t="shared" si="4"/>
        <v>96.25</v>
      </c>
      <c r="AA6" s="22">
        <f t="shared" si="4"/>
        <v>90.51</v>
      </c>
      <c r="AB6" s="22">
        <f t="shared" si="4"/>
        <v>87.98</v>
      </c>
      <c r="AC6" s="22">
        <f t="shared" si="4"/>
        <v>110.02</v>
      </c>
      <c r="AD6" s="22">
        <f t="shared" si="4"/>
        <v>108.76</v>
      </c>
      <c r="AE6" s="22">
        <f t="shared" si="4"/>
        <v>108.46</v>
      </c>
      <c r="AF6" s="22">
        <f t="shared" si="4"/>
        <v>109.02</v>
      </c>
      <c r="AG6" s="22">
        <f t="shared" si="4"/>
        <v>107.81</v>
      </c>
      <c r="AH6" s="21" t="str">
        <f>IF(AH7="","",IF(AH7="-","【-】","【"&amp;SUBSTITUTE(TEXT(AH7,"#,##0.00"),"-","△")&amp;"】"))</f>
        <v>【111.39】</v>
      </c>
      <c r="AI6" s="21">
        <f>IF(AI7="",NA(),AI7)</f>
        <v>0</v>
      </c>
      <c r="AJ6" s="21">
        <f t="shared" ref="AJ6:AR6" si="5">IF(AJ7="",NA(),AJ7)</f>
        <v>0</v>
      </c>
      <c r="AK6" s="21">
        <f t="shared" si="5"/>
        <v>0</v>
      </c>
      <c r="AL6" s="21">
        <f t="shared" si="5"/>
        <v>0</v>
      </c>
      <c r="AM6" s="22">
        <f t="shared" si="5"/>
        <v>0.76</v>
      </c>
      <c r="AN6" s="22">
        <f t="shared" si="5"/>
        <v>7.31</v>
      </c>
      <c r="AO6" s="22">
        <f t="shared" si="5"/>
        <v>7.48</v>
      </c>
      <c r="AP6" s="22">
        <f t="shared" si="5"/>
        <v>11.94</v>
      </c>
      <c r="AQ6" s="22">
        <f t="shared" si="5"/>
        <v>11</v>
      </c>
      <c r="AR6" s="22">
        <f t="shared" si="5"/>
        <v>8.86</v>
      </c>
      <c r="AS6" s="21" t="str">
        <f>IF(AS7="","",IF(AS7="-","【-】","【"&amp;SUBSTITUTE(TEXT(AS7,"#,##0.00"),"-","△")&amp;"】"))</f>
        <v>【1.30】</v>
      </c>
      <c r="AT6" s="22">
        <f>IF(AT7="",NA(),AT7)</f>
        <v>549.03</v>
      </c>
      <c r="AU6" s="22">
        <f t="shared" ref="AU6:BC6" si="6">IF(AU7="",NA(),AU7)</f>
        <v>552.96</v>
      </c>
      <c r="AV6" s="22">
        <f t="shared" si="6"/>
        <v>491.58</v>
      </c>
      <c r="AW6" s="22">
        <f t="shared" si="6"/>
        <v>425.11</v>
      </c>
      <c r="AX6" s="22">
        <f t="shared" si="6"/>
        <v>392.31</v>
      </c>
      <c r="AY6" s="22">
        <f t="shared" si="6"/>
        <v>355.27</v>
      </c>
      <c r="AZ6" s="22">
        <f t="shared" si="6"/>
        <v>359.7</v>
      </c>
      <c r="BA6" s="22">
        <f t="shared" si="6"/>
        <v>362.93</v>
      </c>
      <c r="BB6" s="22">
        <f t="shared" si="6"/>
        <v>371.81</v>
      </c>
      <c r="BC6" s="22">
        <f t="shared" si="6"/>
        <v>384.23</v>
      </c>
      <c r="BD6" s="21" t="str">
        <f>IF(BD7="","",IF(BD7="-","【-】","【"&amp;SUBSTITUTE(TEXT(BD7,"#,##0.00"),"-","△")&amp;"】"))</f>
        <v>【261.51】</v>
      </c>
      <c r="BE6" s="22">
        <f>IF(BE7="",NA(),BE7)</f>
        <v>1032.83</v>
      </c>
      <c r="BF6" s="22">
        <f t="shared" ref="BF6:BN6" si="7">IF(BF7="",NA(),BF7)</f>
        <v>1062.96</v>
      </c>
      <c r="BG6" s="22">
        <f t="shared" si="7"/>
        <v>1041.79</v>
      </c>
      <c r="BH6" s="22">
        <f t="shared" si="7"/>
        <v>1030.8599999999999</v>
      </c>
      <c r="BI6" s="22">
        <f t="shared" si="7"/>
        <v>972.93</v>
      </c>
      <c r="BJ6" s="22">
        <f t="shared" si="7"/>
        <v>458.27</v>
      </c>
      <c r="BK6" s="22">
        <f t="shared" si="7"/>
        <v>447.01</v>
      </c>
      <c r="BL6" s="22">
        <f t="shared" si="7"/>
        <v>439.05</v>
      </c>
      <c r="BM6" s="22">
        <f t="shared" si="7"/>
        <v>465.85</v>
      </c>
      <c r="BN6" s="22">
        <f t="shared" si="7"/>
        <v>439.43</v>
      </c>
      <c r="BO6" s="21" t="str">
        <f>IF(BO7="","",IF(BO7="-","【-】","【"&amp;SUBSTITUTE(TEXT(BO7,"#,##0.00"),"-","△")&amp;"】"))</f>
        <v>【265.16】</v>
      </c>
      <c r="BP6" s="22">
        <f>IF(BP7="",NA(),BP7)</f>
        <v>87.95</v>
      </c>
      <c r="BQ6" s="22">
        <f t="shared" ref="BQ6:BY6" si="8">IF(BQ7="",NA(),BQ7)</f>
        <v>89.71</v>
      </c>
      <c r="BR6" s="22">
        <f t="shared" si="8"/>
        <v>91.27</v>
      </c>
      <c r="BS6" s="22">
        <f t="shared" si="8"/>
        <v>85.58</v>
      </c>
      <c r="BT6" s="22">
        <f t="shared" si="8"/>
        <v>82.84</v>
      </c>
      <c r="BU6" s="22">
        <f t="shared" si="8"/>
        <v>96.77</v>
      </c>
      <c r="BV6" s="22">
        <f t="shared" si="8"/>
        <v>95.81</v>
      </c>
      <c r="BW6" s="22">
        <f t="shared" si="8"/>
        <v>95.26</v>
      </c>
      <c r="BX6" s="22">
        <f t="shared" si="8"/>
        <v>92.39</v>
      </c>
      <c r="BY6" s="22">
        <f t="shared" si="8"/>
        <v>94.41</v>
      </c>
      <c r="BZ6" s="21" t="str">
        <f>IF(BZ7="","",IF(BZ7="-","【-】","【"&amp;SUBSTITUTE(TEXT(BZ7,"#,##0.00"),"-","△")&amp;"】"))</f>
        <v>【102.35】</v>
      </c>
      <c r="CA6" s="22">
        <f>IF(CA7="",NA(),CA7)</f>
        <v>188.22</v>
      </c>
      <c r="CB6" s="22">
        <f t="shared" ref="CB6:CJ6" si="9">IF(CB7="",NA(),CB7)</f>
        <v>185.08</v>
      </c>
      <c r="CC6" s="22">
        <f t="shared" si="9"/>
        <v>182.05</v>
      </c>
      <c r="CD6" s="22">
        <f t="shared" si="9"/>
        <v>193.34</v>
      </c>
      <c r="CE6" s="22">
        <f t="shared" si="9"/>
        <v>172.88</v>
      </c>
      <c r="CF6" s="22">
        <f t="shared" si="9"/>
        <v>187.18</v>
      </c>
      <c r="CG6" s="22">
        <f t="shared" si="9"/>
        <v>189.58</v>
      </c>
      <c r="CH6" s="22">
        <f t="shared" si="9"/>
        <v>192.82</v>
      </c>
      <c r="CI6" s="22">
        <f t="shared" si="9"/>
        <v>192.98</v>
      </c>
      <c r="CJ6" s="22">
        <f t="shared" si="9"/>
        <v>192.13</v>
      </c>
      <c r="CK6" s="21" t="str">
        <f>IF(CK7="","",IF(CK7="-","【-】","【"&amp;SUBSTITUTE(TEXT(CK7,"#,##0.00"),"-","△")&amp;"】"))</f>
        <v>【167.74】</v>
      </c>
      <c r="CL6" s="22">
        <f>IF(CL7="",NA(),CL7)</f>
        <v>52.79</v>
      </c>
      <c r="CM6" s="22">
        <f t="shared" ref="CM6:CU6" si="10">IF(CM7="",NA(),CM7)</f>
        <v>88.17</v>
      </c>
      <c r="CN6" s="22">
        <f t="shared" si="10"/>
        <v>74.98</v>
      </c>
      <c r="CO6" s="22">
        <f t="shared" si="10"/>
        <v>92.08</v>
      </c>
      <c r="CP6" s="22">
        <f t="shared" si="10"/>
        <v>86.52</v>
      </c>
      <c r="CQ6" s="22">
        <f t="shared" si="10"/>
        <v>55.88</v>
      </c>
      <c r="CR6" s="22">
        <f t="shared" si="10"/>
        <v>55.22</v>
      </c>
      <c r="CS6" s="22">
        <f t="shared" si="10"/>
        <v>54.05</v>
      </c>
      <c r="CT6" s="22">
        <f t="shared" si="10"/>
        <v>54.43</v>
      </c>
      <c r="CU6" s="22">
        <f t="shared" si="10"/>
        <v>53.87</v>
      </c>
      <c r="CV6" s="21" t="str">
        <f>IF(CV7="","",IF(CV7="-","【-】","【"&amp;SUBSTITUTE(TEXT(CV7,"#,##0.00"),"-","△")&amp;"】"))</f>
        <v>【60.29】</v>
      </c>
      <c r="CW6" s="22">
        <f>IF(CW7="",NA(),CW7)</f>
        <v>74.510000000000005</v>
      </c>
      <c r="CX6" s="22">
        <f t="shared" ref="CX6:DF6" si="11">IF(CX7="",NA(),CX7)</f>
        <v>76.959999999999994</v>
      </c>
      <c r="CY6" s="22">
        <f t="shared" si="11"/>
        <v>88.79</v>
      </c>
      <c r="CZ6" s="22">
        <f t="shared" si="11"/>
        <v>70.7</v>
      </c>
      <c r="DA6" s="22">
        <f t="shared" si="11"/>
        <v>86.07</v>
      </c>
      <c r="DB6" s="22">
        <f t="shared" si="11"/>
        <v>80.989999999999995</v>
      </c>
      <c r="DC6" s="22">
        <f t="shared" si="11"/>
        <v>80.930000000000007</v>
      </c>
      <c r="DD6" s="22">
        <f t="shared" si="11"/>
        <v>80.510000000000005</v>
      </c>
      <c r="DE6" s="22">
        <f t="shared" si="11"/>
        <v>79.44</v>
      </c>
      <c r="DF6" s="22">
        <f t="shared" si="11"/>
        <v>79.489999999999995</v>
      </c>
      <c r="DG6" s="21" t="str">
        <f>IF(DG7="","",IF(DG7="-","【-】","【"&amp;SUBSTITUTE(TEXT(DG7,"#,##0.00"),"-","△")&amp;"】"))</f>
        <v>【90.12】</v>
      </c>
      <c r="DH6" s="22">
        <f>IF(DH7="",NA(),DH7)</f>
        <v>24.07</v>
      </c>
      <c r="DI6" s="22">
        <f t="shared" ref="DI6:DQ6" si="12">IF(DI7="",NA(),DI7)</f>
        <v>26.74</v>
      </c>
      <c r="DJ6" s="22">
        <f t="shared" si="12"/>
        <v>29.78</v>
      </c>
      <c r="DK6" s="22">
        <f t="shared" si="12"/>
        <v>32.75</v>
      </c>
      <c r="DL6" s="22">
        <f t="shared" si="12"/>
        <v>35.619999999999997</v>
      </c>
      <c r="DM6" s="22">
        <f t="shared" si="12"/>
        <v>46.61</v>
      </c>
      <c r="DN6" s="22">
        <f t="shared" si="12"/>
        <v>47.97</v>
      </c>
      <c r="DO6" s="22">
        <f t="shared" si="12"/>
        <v>49.12</v>
      </c>
      <c r="DP6" s="22">
        <f t="shared" si="12"/>
        <v>49.39</v>
      </c>
      <c r="DQ6" s="22">
        <f t="shared" si="12"/>
        <v>50.75</v>
      </c>
      <c r="DR6" s="21" t="str">
        <f>IF(DR7="","",IF(DR7="-","【-】","【"&amp;SUBSTITUTE(TEXT(DR7,"#,##0.00"),"-","△")&amp;"】"))</f>
        <v>【50.88】</v>
      </c>
      <c r="DS6" s="22">
        <f>IF(DS7="",NA(),DS7)</f>
        <v>31.26</v>
      </c>
      <c r="DT6" s="22">
        <f t="shared" ref="DT6:EB6" si="13">IF(DT7="",NA(),DT7)</f>
        <v>30.04</v>
      </c>
      <c r="DU6" s="22">
        <f t="shared" si="13"/>
        <v>21.31</v>
      </c>
      <c r="DV6" s="22">
        <f t="shared" si="13"/>
        <v>19.850000000000001</v>
      </c>
      <c r="DW6" s="22">
        <f t="shared" si="13"/>
        <v>21.25</v>
      </c>
      <c r="DX6" s="22">
        <f t="shared" si="13"/>
        <v>10.84</v>
      </c>
      <c r="DY6" s="22">
        <f t="shared" si="13"/>
        <v>15.33</v>
      </c>
      <c r="DZ6" s="22">
        <f t="shared" si="13"/>
        <v>16.760000000000002</v>
      </c>
      <c r="EA6" s="22">
        <f t="shared" si="13"/>
        <v>18.57</v>
      </c>
      <c r="EB6" s="22">
        <f t="shared" si="13"/>
        <v>21.14</v>
      </c>
      <c r="EC6" s="21" t="str">
        <f>IF(EC7="","",IF(EC7="-","【-】","【"&amp;SUBSTITUTE(TEXT(EC7,"#,##0.00"),"-","△")&amp;"】"))</f>
        <v>【22.30】</v>
      </c>
      <c r="ED6" s="22">
        <f>IF(ED7="",NA(),ED7)</f>
        <v>0.55000000000000004</v>
      </c>
      <c r="EE6" s="22">
        <f t="shared" ref="EE6:EM6" si="14">IF(EE7="",NA(),EE7)</f>
        <v>1.1000000000000001</v>
      </c>
      <c r="EF6" s="22">
        <f t="shared" si="14"/>
        <v>0.23</v>
      </c>
      <c r="EG6" s="22">
        <f t="shared" si="14"/>
        <v>0.22</v>
      </c>
      <c r="EH6" s="22">
        <f t="shared" si="14"/>
        <v>0.18</v>
      </c>
      <c r="EI6" s="22">
        <f t="shared" si="14"/>
        <v>0.39</v>
      </c>
      <c r="EJ6" s="22">
        <f t="shared" si="14"/>
        <v>0.43</v>
      </c>
      <c r="EK6" s="22">
        <f t="shared" si="14"/>
        <v>0.42</v>
      </c>
      <c r="EL6" s="22">
        <f t="shared" si="14"/>
        <v>0.44</v>
      </c>
      <c r="EM6" s="22">
        <f t="shared" si="14"/>
        <v>0.5</v>
      </c>
      <c r="EN6" s="21" t="str">
        <f>IF(EN7="","",IF(EN7="-","【-】","【"&amp;SUBSTITUTE(TEXT(EN7,"#,##0.00"),"-","△")&amp;"】"))</f>
        <v>【0.66】</v>
      </c>
    </row>
    <row r="7" spans="1:144" s="23" customFormat="1">
      <c r="A7" s="15"/>
      <c r="B7" s="24">
        <v>2021</v>
      </c>
      <c r="C7" s="24">
        <v>464929</v>
      </c>
      <c r="D7" s="24">
        <v>46</v>
      </c>
      <c r="E7" s="24">
        <v>1</v>
      </c>
      <c r="F7" s="24">
        <v>0</v>
      </c>
      <c r="G7" s="24">
        <v>1</v>
      </c>
      <c r="H7" s="24" t="s">
        <v>93</v>
      </c>
      <c r="I7" s="24" t="s">
        <v>94</v>
      </c>
      <c r="J7" s="24" t="s">
        <v>95</v>
      </c>
      <c r="K7" s="24" t="s">
        <v>96</v>
      </c>
      <c r="L7" s="24" t="s">
        <v>97</v>
      </c>
      <c r="M7" s="24" t="s">
        <v>98</v>
      </c>
      <c r="N7" s="25" t="s">
        <v>99</v>
      </c>
      <c r="O7" s="25">
        <v>45.43</v>
      </c>
      <c r="P7" s="25">
        <v>96.2</v>
      </c>
      <c r="Q7" s="25">
        <v>3135</v>
      </c>
      <c r="R7" s="25">
        <v>14548</v>
      </c>
      <c r="S7" s="25">
        <v>308.05</v>
      </c>
      <c r="T7" s="25">
        <v>47.23</v>
      </c>
      <c r="U7" s="25">
        <v>13837</v>
      </c>
      <c r="V7" s="25">
        <v>48.6</v>
      </c>
      <c r="W7" s="25">
        <v>284.70999999999998</v>
      </c>
      <c r="X7" s="25">
        <v>96.65</v>
      </c>
      <c r="Y7" s="25">
        <v>96.28</v>
      </c>
      <c r="Z7" s="25">
        <v>96.25</v>
      </c>
      <c r="AA7" s="25">
        <v>90.51</v>
      </c>
      <c r="AB7" s="25">
        <v>87.98</v>
      </c>
      <c r="AC7" s="25">
        <v>110.02</v>
      </c>
      <c r="AD7" s="25">
        <v>108.76</v>
      </c>
      <c r="AE7" s="25">
        <v>108.46</v>
      </c>
      <c r="AF7" s="25">
        <v>109.02</v>
      </c>
      <c r="AG7" s="25">
        <v>107.81</v>
      </c>
      <c r="AH7" s="25">
        <v>111.39</v>
      </c>
      <c r="AI7" s="25">
        <v>0</v>
      </c>
      <c r="AJ7" s="25">
        <v>0</v>
      </c>
      <c r="AK7" s="25">
        <v>0</v>
      </c>
      <c r="AL7" s="25">
        <v>0</v>
      </c>
      <c r="AM7" s="25">
        <v>0.76</v>
      </c>
      <c r="AN7" s="25">
        <v>7.31</v>
      </c>
      <c r="AO7" s="25">
        <v>7.48</v>
      </c>
      <c r="AP7" s="25">
        <v>11.94</v>
      </c>
      <c r="AQ7" s="25">
        <v>11</v>
      </c>
      <c r="AR7" s="25">
        <v>8.86</v>
      </c>
      <c r="AS7" s="25">
        <v>1.3</v>
      </c>
      <c r="AT7" s="25">
        <v>549.03</v>
      </c>
      <c r="AU7" s="25">
        <v>552.96</v>
      </c>
      <c r="AV7" s="25">
        <v>491.58</v>
      </c>
      <c r="AW7" s="25">
        <v>425.11</v>
      </c>
      <c r="AX7" s="25">
        <v>392.31</v>
      </c>
      <c r="AY7" s="25">
        <v>355.27</v>
      </c>
      <c r="AZ7" s="25">
        <v>359.7</v>
      </c>
      <c r="BA7" s="25">
        <v>362.93</v>
      </c>
      <c r="BB7" s="25">
        <v>371.81</v>
      </c>
      <c r="BC7" s="25">
        <v>384.23</v>
      </c>
      <c r="BD7" s="25">
        <v>261.51</v>
      </c>
      <c r="BE7" s="25">
        <v>1032.83</v>
      </c>
      <c r="BF7" s="25">
        <v>1062.96</v>
      </c>
      <c r="BG7" s="25">
        <v>1041.79</v>
      </c>
      <c r="BH7" s="25">
        <v>1030.8599999999999</v>
      </c>
      <c r="BI7" s="25">
        <v>972.93</v>
      </c>
      <c r="BJ7" s="25">
        <v>458.27</v>
      </c>
      <c r="BK7" s="25">
        <v>447.01</v>
      </c>
      <c r="BL7" s="25">
        <v>439.05</v>
      </c>
      <c r="BM7" s="25">
        <v>465.85</v>
      </c>
      <c r="BN7" s="25">
        <v>439.43</v>
      </c>
      <c r="BO7" s="25">
        <v>265.16000000000003</v>
      </c>
      <c r="BP7" s="25">
        <v>87.95</v>
      </c>
      <c r="BQ7" s="25">
        <v>89.71</v>
      </c>
      <c r="BR7" s="25">
        <v>91.27</v>
      </c>
      <c r="BS7" s="25">
        <v>85.58</v>
      </c>
      <c r="BT7" s="25">
        <v>82.84</v>
      </c>
      <c r="BU7" s="25">
        <v>96.77</v>
      </c>
      <c r="BV7" s="25">
        <v>95.81</v>
      </c>
      <c r="BW7" s="25">
        <v>95.26</v>
      </c>
      <c r="BX7" s="25">
        <v>92.39</v>
      </c>
      <c r="BY7" s="25">
        <v>94.41</v>
      </c>
      <c r="BZ7" s="25">
        <v>102.35</v>
      </c>
      <c r="CA7" s="25">
        <v>188.22</v>
      </c>
      <c r="CB7" s="25">
        <v>185.08</v>
      </c>
      <c r="CC7" s="25">
        <v>182.05</v>
      </c>
      <c r="CD7" s="25">
        <v>193.34</v>
      </c>
      <c r="CE7" s="25">
        <v>172.88</v>
      </c>
      <c r="CF7" s="25">
        <v>187.18</v>
      </c>
      <c r="CG7" s="25">
        <v>189.58</v>
      </c>
      <c r="CH7" s="25">
        <v>192.82</v>
      </c>
      <c r="CI7" s="25">
        <v>192.98</v>
      </c>
      <c r="CJ7" s="25">
        <v>192.13</v>
      </c>
      <c r="CK7" s="25">
        <v>167.74</v>
      </c>
      <c r="CL7" s="25">
        <v>52.79</v>
      </c>
      <c r="CM7" s="25">
        <v>88.17</v>
      </c>
      <c r="CN7" s="25">
        <v>74.98</v>
      </c>
      <c r="CO7" s="25">
        <v>92.08</v>
      </c>
      <c r="CP7" s="25">
        <v>86.52</v>
      </c>
      <c r="CQ7" s="25">
        <v>55.88</v>
      </c>
      <c r="CR7" s="25">
        <v>55.22</v>
      </c>
      <c r="CS7" s="25">
        <v>54.05</v>
      </c>
      <c r="CT7" s="25">
        <v>54.43</v>
      </c>
      <c r="CU7" s="25">
        <v>53.87</v>
      </c>
      <c r="CV7" s="25">
        <v>60.29</v>
      </c>
      <c r="CW7" s="25">
        <v>74.510000000000005</v>
      </c>
      <c r="CX7" s="25">
        <v>76.959999999999994</v>
      </c>
      <c r="CY7" s="25">
        <v>88.79</v>
      </c>
      <c r="CZ7" s="25">
        <v>70.7</v>
      </c>
      <c r="DA7" s="25">
        <v>86.07</v>
      </c>
      <c r="DB7" s="25">
        <v>80.989999999999995</v>
      </c>
      <c r="DC7" s="25">
        <v>80.930000000000007</v>
      </c>
      <c r="DD7" s="25">
        <v>80.510000000000005</v>
      </c>
      <c r="DE7" s="25">
        <v>79.44</v>
      </c>
      <c r="DF7" s="25">
        <v>79.489999999999995</v>
      </c>
      <c r="DG7" s="25">
        <v>90.12</v>
      </c>
      <c r="DH7" s="25">
        <v>24.07</v>
      </c>
      <c r="DI7" s="25">
        <v>26.74</v>
      </c>
      <c r="DJ7" s="25">
        <v>29.78</v>
      </c>
      <c r="DK7" s="25">
        <v>32.75</v>
      </c>
      <c r="DL7" s="25">
        <v>35.619999999999997</v>
      </c>
      <c r="DM7" s="25">
        <v>46.61</v>
      </c>
      <c r="DN7" s="25">
        <v>47.97</v>
      </c>
      <c r="DO7" s="25">
        <v>49.12</v>
      </c>
      <c r="DP7" s="25">
        <v>49.39</v>
      </c>
      <c r="DQ7" s="25">
        <v>50.75</v>
      </c>
      <c r="DR7" s="25">
        <v>50.88</v>
      </c>
      <c r="DS7" s="25">
        <v>31.26</v>
      </c>
      <c r="DT7" s="25">
        <v>30.04</v>
      </c>
      <c r="DU7" s="25">
        <v>21.31</v>
      </c>
      <c r="DV7" s="25">
        <v>19.850000000000001</v>
      </c>
      <c r="DW7" s="25">
        <v>21.25</v>
      </c>
      <c r="DX7" s="25">
        <v>10.84</v>
      </c>
      <c r="DY7" s="25">
        <v>15.33</v>
      </c>
      <c r="DZ7" s="25">
        <v>16.760000000000002</v>
      </c>
      <c r="EA7" s="25">
        <v>18.57</v>
      </c>
      <c r="EB7" s="25">
        <v>21.14</v>
      </c>
      <c r="EC7" s="25">
        <v>22.3</v>
      </c>
      <c r="ED7" s="25">
        <v>0.55000000000000004</v>
      </c>
      <c r="EE7" s="25">
        <v>1.1000000000000001</v>
      </c>
      <c r="EF7" s="25">
        <v>0.23</v>
      </c>
      <c r="EG7" s="25">
        <v>0.22</v>
      </c>
      <c r="EH7" s="25">
        <v>0.18</v>
      </c>
      <c r="EI7" s="25">
        <v>0.39</v>
      </c>
      <c r="EJ7" s="25">
        <v>0.43</v>
      </c>
      <c r="EK7" s="25">
        <v>0.42</v>
      </c>
      <c r="EL7" s="25">
        <v>0.44</v>
      </c>
      <c r="EM7" s="25">
        <v>0.5</v>
      </c>
      <c r="EN7" s="25">
        <v>0.66</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c r="B11">
        <v>4</v>
      </c>
      <c r="C11">
        <v>3</v>
      </c>
      <c r="D11">
        <v>2</v>
      </c>
      <c r="E11">
        <v>1</v>
      </c>
      <c r="F11">
        <v>0</v>
      </c>
      <c r="G11" t="s">
        <v>105</v>
      </c>
    </row>
    <row r="12" spans="1:144">
      <c r="B12">
        <v>1</v>
      </c>
      <c r="C12">
        <v>1</v>
      </c>
      <c r="D12">
        <v>1</v>
      </c>
      <c r="E12">
        <v>2</v>
      </c>
      <c r="F12">
        <v>3</v>
      </c>
      <c r="G12" t="s">
        <v>106</v>
      </c>
    </row>
    <row r="13" spans="1:144">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2023-01-23T23:56:44Z</cp:lastPrinted>
  <dcterms:created xsi:type="dcterms:W3CDTF">2022-12-01T01:07:11Z</dcterms:created>
  <dcterms:modified xsi:type="dcterms:W3CDTF">2023-02-13T05:17:01Z</dcterms:modified>
  <cp:category/>
</cp:coreProperties>
</file>