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財政Ｔ（新）\財政管財Ｔ\01財政\16その他町財政関係\R4\25公営企業に係る経営比較分析表\99最終版\"/>
    </mc:Choice>
  </mc:AlternateContent>
  <workbookProtection workbookAlgorithmName="SHA-512" workbookHashValue="WDq0k3yGbjvYN/wo6jNpkkCPWspIc0R8UJmqsyoZiWlRUDmnP20HCA+5HsDCRiMPvAqRxHVI0iSwWIqTWDYflQ==" workbookSaltValue="a6Rd2RYi9utt1KZU62cvj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<sst xmlns="http://schemas.openxmlformats.org/spreadsheetml/2006/main" count="233" uniqueCount="117">
  <si>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</si>
  <si>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</si>
  <si>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</si>
  <si>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</si>
  <si>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</si>
  <si>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</si>
  <si>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</si>
  <si>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</si>
  <si>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</si>
  <si>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</si>
  <si>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</si>
  <si>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</si>
  <si>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</si>
  <si>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</si>
  <si>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</si>
  <si>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</si>
  <si>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</si>
  <si>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</si>
  <si>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</si>
  <si>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</si>
  <si>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</si>
  <si>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</si>
  <si>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</si>
  <si>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</si>
  <si>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</si>
  <si>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</si>
  <si>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</si>
  <si>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</si>
  <si>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</si>
  <si>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</si>
  <si>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</si>
  <si>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</si>
  <si>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</si>
  <si>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</si>
  <si>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</si>
  <si>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</si>
  <si>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</si>
  <si>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</si>
  <si>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</si>
  <si>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</si>
  <si>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</si>
  <si>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</si>
  <si>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</si>
  <si>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</si>
  <si>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</si>
  <si>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</si>
  <si>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</si>
  <si>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</si>
  <si>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</si>
  <si>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</si>
  <si>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</si>
  <si>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</si>
  <si>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</si>
  <si>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</si>
  <si>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</si>
  <si>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</si>
  <si>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</si>
  <si>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</si>
  <si>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</si>
  <si>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</si>
  <si>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</si>
  <si>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</si>
  <si>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</si>
  <si>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</si>
  <si>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</si>
  <si>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</si>
  <si>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</si>
  <si>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</si>
  <si>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</si>
  <si>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</si>
  <si>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</si>
  <si>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</si>
  <si>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</si>
  <si>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</si>
  <si>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</si>
  <si>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</si>
  <si>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</si>
  <si>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</si>
  <si>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</si>
  <si>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</si>
  <si>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</si>
  <si>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</si>
  <si>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</si>
  <si>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</si>
  <si>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</si>
  <si>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</si>
  <si>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</si>
  <si>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</si>
  <si>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</si>
  <si>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</si>
  <si>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</si>
  <si>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</si>
  <si>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</si>
  <si>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</si>
  <si>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錦江町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</si>
  <si>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</si>
  <si>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</si>
  <si>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</si>
  <si>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</si>
  <si>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</si>
  <si>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</si>
  <si>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</si>
  <si>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</si>
  <si>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</si>
  <si>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</si>
  <si>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</si>
  <si>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</si>
  <si>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</si>
  <si>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</si>
  <si>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</si>
  <si>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</si>
  <si>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</si>
  <si>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</si>
  <si>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</si>
  <si>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水道本管全体については、概ね耐用年数まで期間があり良好な状況にあるが、口径の小さい菅等で耐用年数を経過したものがあったり、菅の埋設における保護状況が悪いことが漏水の原因となっていることから、計画的な更新を実施していく必要がある。また、施設等についても建設及び購入からの期間が経過しており長寿命化や更新を検討していく必要がある。</t>
    <rPh sb="1" eb="3">
      <t>スイドウ</t>
    </rPh>
    <rPh sb="3" eb="5">
      <t>ホンカン</t>
    </rPh>
    <rPh sb="5" eb="7">
      <t>ゼンタイ</t>
    </rPh>
    <rPh sb="13" eb="14">
      <t>オオム</t>
    </rPh>
    <rPh sb="15" eb="17">
      <t>タイヨウ</t>
    </rPh>
    <rPh sb="17" eb="19">
      <t>ネンスウ</t>
    </rPh>
    <rPh sb="21" eb="23">
      <t>キカン</t>
    </rPh>
    <rPh sb="26" eb="28">
      <t>リョウコウ</t>
    </rPh>
    <rPh sb="29" eb="31">
      <t>ジョウキョウ</t>
    </rPh>
    <rPh sb="36" eb="38">
      <t>コウケイ</t>
    </rPh>
    <rPh sb="39" eb="40">
      <t>チイ</t>
    </rPh>
    <rPh sb="42" eb="43">
      <t>カン</t>
    </rPh>
    <rPh sb="43" eb="44">
      <t>トウ</t>
    </rPh>
    <rPh sb="45" eb="47">
      <t>タイヨウ</t>
    </rPh>
    <rPh sb="47" eb="49">
      <t>ネンスウ</t>
    </rPh>
    <rPh sb="50" eb="52">
      <t>ケイカ</t>
    </rPh>
    <rPh sb="62" eb="63">
      <t>カン</t>
    </rPh>
    <rPh sb="64" eb="66">
      <t>マイセツ</t>
    </rPh>
    <rPh sb="70" eb="72">
      <t>ホゴ</t>
    </rPh>
    <rPh sb="72" eb="74">
      <t>ジョウキョウ</t>
    </rPh>
    <rPh sb="75" eb="76">
      <t>ワル</t>
    </rPh>
    <rPh sb="80" eb="82">
      <t>ロウスイ</t>
    </rPh>
    <rPh sb="83" eb="85">
      <t>ゲンイン</t>
    </rPh>
    <rPh sb="96" eb="99">
      <t>ケイカクテキ</t>
    </rPh>
    <rPh sb="100" eb="102">
      <t>コウシン</t>
    </rPh>
    <rPh sb="103" eb="105">
      <t>ジッシ</t>
    </rPh>
    <rPh sb="109" eb="111">
      <t>ヒツヨウ</t>
    </rPh>
    <rPh sb="118" eb="120">
      <t>シセツ</t>
    </rPh>
    <rPh sb="120" eb="121">
      <t>トウ</t>
    </rPh>
    <rPh sb="126" eb="128">
      <t>ケンセツ</t>
    </rPh>
    <rPh sb="128" eb="129">
      <t>オヨ</t>
    </rPh>
    <rPh sb="130" eb="132">
      <t>コウニュウ</t>
    </rPh>
    <rPh sb="135" eb="137">
      <t>キカン</t>
    </rPh>
    <rPh sb="138" eb="140">
      <t>ケイカ</t>
    </rPh>
    <rPh sb="144" eb="148">
      <t>チョウジュミョウカ</t>
    </rPh>
    <rPh sb="149" eb="151">
      <t>コウシン</t>
    </rPh>
    <rPh sb="152" eb="154">
      <t>ケントウ</t>
    </rPh>
    <rPh sb="158" eb="160">
      <t>ヒツヨウ</t>
    </rPh>
    <phoneticPr fontId="4"/>
  </si>
  <si>
    <t>　収益的収支比率は、前年度と同様100％を下回っており、類似団体平均値を上回る状況で推移しているが、昨年度と比較すると約7％の下げ幅が見られる。また、人口減少に伴う給水戸数の減少もあり今後も経営改善を図っていく必要がある。企業債残高対収益比率については、類似団体平均値より低く企業債残高が少ないことが伺える。今後、施設の施設の更新、管路の布設替等が必要となってくることから企業債残高や年度償還額等を勘案し計画的な事業運営が必要となる。料金回収については、概ね良好な状況となっており、類似団体を大きく上回っている。しかし、今後の施設更新等によっては企業債が必要となり、企業債償還金額が大きくなり料金改定を視野に入れると回収率が下がることも見込まれることから、計画的な施設更新と起債計画が必要である。給水原価は類似団体より少ない経費で給水できている。本町においては、深井戸でのポンプアップ及びポンプ場の個所数が多いことから、電気使用料が負担の一つとなっており、今後。電気料金の値上げが想定されることも考慮しなければならない。施設利用率は、類似団体平均値を上回っているが、給水戸数の変動など今後の状況を注視する必要がある。併せて、有収率が類似団体平均値より高いことから、配水池からの流量をシステムで監視し、漏水等が早期改善された為と思われる。　　　　</t>
    <rPh sb="1" eb="4">
      <t>シュウエキテキ</t>
    </rPh>
    <rPh sb="4" eb="6">
      <t>シュウシ</t>
    </rPh>
    <rPh sb="6" eb="8">
      <t>ヒリツ</t>
    </rPh>
    <rPh sb="10" eb="13">
      <t>ゼンネンド</t>
    </rPh>
    <rPh sb="14" eb="16">
      <t>ドウヨウ</t>
    </rPh>
    <rPh sb="21" eb="23">
      <t>シタマワ</t>
    </rPh>
    <rPh sb="28" eb="30">
      <t>ルイジ</t>
    </rPh>
    <rPh sb="30" eb="32">
      <t>ダンタイ</t>
    </rPh>
    <rPh sb="32" eb="35">
      <t>ヘイキンチ</t>
    </rPh>
    <rPh sb="36" eb="38">
      <t>ウワマワ</t>
    </rPh>
    <rPh sb="39" eb="41">
      <t>ジョウキョウ</t>
    </rPh>
    <rPh sb="42" eb="44">
      <t>スイイ</t>
    </rPh>
    <rPh sb="50" eb="53">
      <t>サクネンド</t>
    </rPh>
    <rPh sb="54" eb="56">
      <t>ヒカク</t>
    </rPh>
    <rPh sb="59" eb="60">
      <t>ヤク</t>
    </rPh>
    <rPh sb="63" eb="64">
      <t>サ</t>
    </rPh>
    <rPh sb="65" eb="66">
      <t>ハバ</t>
    </rPh>
    <rPh sb="67" eb="68">
      <t>ミ</t>
    </rPh>
    <rPh sb="75" eb="77">
      <t>ジンコウ</t>
    </rPh>
    <rPh sb="77" eb="79">
      <t>ゲンショウ</t>
    </rPh>
    <rPh sb="80" eb="81">
      <t>トモナ</t>
    </rPh>
    <rPh sb="82" eb="84">
      <t>キュウスイ</t>
    </rPh>
    <rPh sb="84" eb="86">
      <t>コスウ</t>
    </rPh>
    <rPh sb="87" eb="89">
      <t>ゲンショウ</t>
    </rPh>
    <rPh sb="92" eb="94">
      <t>コンゴ</t>
    </rPh>
    <rPh sb="95" eb="97">
      <t>ケイエイ</t>
    </rPh>
    <rPh sb="97" eb="99">
      <t>カイゼン</t>
    </rPh>
    <rPh sb="100" eb="101">
      <t>ハカ</t>
    </rPh>
    <rPh sb="105" eb="107">
      <t>ヒツヨウ</t>
    </rPh>
    <rPh sb="111" eb="113">
      <t>キギョウ</t>
    </rPh>
    <rPh sb="113" eb="114">
      <t>サイ</t>
    </rPh>
    <rPh sb="114" eb="116">
      <t>ザンダカ</t>
    </rPh>
    <rPh sb="116" eb="117">
      <t>タイ</t>
    </rPh>
    <rPh sb="117" eb="119">
      <t>シュウエキ</t>
    </rPh>
    <rPh sb="119" eb="121">
      <t>ヒリツ</t>
    </rPh>
    <rPh sb="127" eb="129">
      <t>ルイジ</t>
    </rPh>
    <rPh sb="129" eb="131">
      <t>ダンタイ</t>
    </rPh>
    <rPh sb="131" eb="134">
      <t>ヘイキンチ</t>
    </rPh>
    <rPh sb="136" eb="137">
      <t>ヒク</t>
    </rPh>
    <rPh sb="138" eb="140">
      <t>キギョウ</t>
    </rPh>
    <rPh sb="140" eb="141">
      <t>サイ</t>
    </rPh>
    <rPh sb="141" eb="143">
      <t>ザンダカ</t>
    </rPh>
    <rPh sb="144" eb="145">
      <t>スク</t>
    </rPh>
    <rPh sb="150" eb="151">
      <t>ウカガ</t>
    </rPh>
    <rPh sb="154" eb="156">
      <t>コンゴ</t>
    </rPh>
    <rPh sb="157" eb="159">
      <t>シセツ</t>
    </rPh>
    <rPh sb="160" eb="162">
      <t>シセツ</t>
    </rPh>
    <rPh sb="163" eb="165">
      <t>コウシン</t>
    </rPh>
    <rPh sb="166" eb="167">
      <t>カン</t>
    </rPh>
    <rPh sb="167" eb="168">
      <t>ロ</t>
    </rPh>
    <rPh sb="448" eb="450">
      <t>コウリョ</t>
    </rPh>
    <phoneticPr fontId="4"/>
  </si>
  <si>
    <t>　経営全体として、概ね良好な運営となっている。人口減少に伴い。給水戸数の減少等厳しい状況も考えられる。今後、施設更新等の費用が発生するが、企業債残高や年度償還金等を勘案しながらの健全経営が求められる。また、令和６年度からの公営企業会計適用に伴い必要な準備等も行っていくこととする。</t>
    <rPh sb="1" eb="3">
      <t>ケイエイ</t>
    </rPh>
    <rPh sb="3" eb="5">
      <t>ゼンタイ</t>
    </rPh>
    <rPh sb="9" eb="10">
      <t>オオム</t>
    </rPh>
    <rPh sb="11" eb="13">
      <t>リョウコウ</t>
    </rPh>
    <rPh sb="14" eb="16">
      <t>ウンエイ</t>
    </rPh>
    <rPh sb="23" eb="25">
      <t>ジンコウ</t>
    </rPh>
    <rPh sb="25" eb="27">
      <t>ゲンショウ</t>
    </rPh>
    <rPh sb="28" eb="29">
      <t>トモナ</t>
    </rPh>
    <rPh sb="31" eb="33">
      <t>キュウスイ</t>
    </rPh>
    <rPh sb="33" eb="35">
      <t>コスウ</t>
    </rPh>
    <rPh sb="36" eb="38">
      <t>ゲンショウ</t>
    </rPh>
    <rPh sb="38" eb="39">
      <t>トウ</t>
    </rPh>
    <rPh sb="39" eb="40">
      <t>キビ</t>
    </rPh>
    <rPh sb="42" eb="44">
      <t>ジョウキョウ</t>
    </rPh>
    <rPh sb="45" eb="46">
      <t>カンガ</t>
    </rPh>
    <rPh sb="51" eb="53">
      <t>コンゴ</t>
    </rPh>
    <rPh sb="54" eb="56">
      <t>シセツ</t>
    </rPh>
    <rPh sb="56" eb="58">
      <t>コウシン</t>
    </rPh>
    <rPh sb="58" eb="59">
      <t>トウ</t>
    </rPh>
    <rPh sb="60" eb="62">
      <t>ヒヨウ</t>
    </rPh>
    <rPh sb="63" eb="65">
      <t>ハッセイ</t>
    </rPh>
    <rPh sb="69" eb="71">
      <t>キギョウ</t>
    </rPh>
    <rPh sb="71" eb="72">
      <t>サイ</t>
    </rPh>
    <rPh sb="72" eb="74">
      <t>ザンダカ</t>
    </rPh>
    <rPh sb="75" eb="77">
      <t>ネンド</t>
    </rPh>
    <rPh sb="77" eb="79">
      <t>ショウカン</t>
    </rPh>
    <rPh sb="79" eb="80">
      <t>キン</t>
    </rPh>
    <rPh sb="80" eb="81">
      <t>トウ</t>
    </rPh>
    <rPh sb="82" eb="84">
      <t>カンアン</t>
    </rPh>
    <rPh sb="89" eb="91">
      <t>ケンゼン</t>
    </rPh>
    <rPh sb="91" eb="93">
      <t>ケイエイ</t>
    </rPh>
    <rPh sb="94" eb="9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</si>
</sst>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0.13</c:v>
                </c:pt>
                <c:pt idx="1">
                  <c:v>0.19</c:v>
                </c:pt>
                <c:pt idx="2" formatCode="#,##0.00;&quot;△&quot;#,##0.00">
                  <c:v>0</c:v>
                </c:pt>
                <c:pt idx="3">
                  <c:v>0.34</c:v>
                </c:pt>
                <c:pt idx="4" formatCode="#,##0.00;&quot;△&quot;#,##0.00">
                  <c:v>0</c:v>
                </c:pt>
              </c:numCache>
            </c:numRef>
          </c:val>
          <c:extLst>
            <c:ext xmlns:c16="http://schemas.microsoft.com/office/drawing/2014/chart" uri="{C3380CC4-5D6E-409C-BE32-E72D297353CC}">
              <c16:uniqueId val="{00000000-84C0-40A3-BBEE-C8EEC64FDB4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0.65</c:v>
                </c:pt>
                <c:pt idx="2">
                  <c:v>0.52</c:v>
                </c:pt>
                <c:pt idx="3">
                  <c:v>1.48</c:v>
                </c:pt>
                <c:pt idx="4">
                  <c:v>0.45</c:v>
                </c:pt>
              </c:numCache>
            </c:numRef>
          </c:val>
          <c:smooth val="0"/>
          <c:extLst>
            <c:ext xmlns:c16="http://schemas.microsoft.com/office/drawing/2014/chart" uri="{C3380CC4-5D6E-409C-BE32-E72D297353CC}">
              <c16:uniqueId val="{00000001-84C0-40A3-BBEE-C8EEC64FDB4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64.47</c:v>
                </c:pt>
                <c:pt idx="1">
                  <c:v>66.459999999999994</c:v>
                </c:pt>
                <c:pt idx="2">
                  <c:v>63.31</c:v>
                </c:pt>
                <c:pt idx="3">
                  <c:v>57.94</c:v>
                </c:pt>
                <c:pt idx="4">
                  <c:v>58.02</c:v>
                </c:pt>
              </c:numCache>
            </c:numRef>
          </c:val>
          <c:extLst>
            <c:ext xmlns:c16="http://schemas.microsoft.com/office/drawing/2014/chart" uri="{C3380CC4-5D6E-409C-BE32-E72D297353CC}">
              <c16:uniqueId val="{00000000-DE65-4C18-B25E-4FE9ACD1E6B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56.65</c:v>
                </c:pt>
                <c:pt idx="1">
                  <c:v>56.41</c:v>
                </c:pt>
                <c:pt idx="2">
                  <c:v>54.9</c:v>
                </c:pt>
                <c:pt idx="3">
                  <c:v>55.7</c:v>
                </c:pt>
                <c:pt idx="4">
                  <c:v>54.87</c:v>
                </c:pt>
              </c:numCache>
            </c:numRef>
          </c:val>
          <c:smooth val="0"/>
          <c:extLst>
            <c:ext xmlns:c16="http://schemas.microsoft.com/office/drawing/2014/chart" uri="{C3380CC4-5D6E-409C-BE32-E72D297353CC}">
              <c16:uniqueId val="{00000001-DE65-4C18-B25E-4FE9ACD1E6B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73.91</c:v>
                </c:pt>
                <c:pt idx="1">
                  <c:v>72.650000000000006</c:v>
                </c:pt>
                <c:pt idx="2">
                  <c:v>68.2</c:v>
                </c:pt>
                <c:pt idx="3">
                  <c:v>81.36</c:v>
                </c:pt>
                <c:pt idx="4">
                  <c:v>79.69</c:v>
                </c:pt>
              </c:numCache>
            </c:numRef>
          </c:val>
          <c:extLst>
            <c:ext xmlns:c16="http://schemas.microsoft.com/office/drawing/2014/chart" uri="{C3380CC4-5D6E-409C-BE32-E72D297353CC}">
              <c16:uniqueId val="{00000000-2FEF-42D4-8673-827089675EE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76.13</c:v>
                </c:pt>
                <c:pt idx="1">
                  <c:v>75.12</c:v>
                </c:pt>
                <c:pt idx="2">
                  <c:v>74.27</c:v>
                </c:pt>
                <c:pt idx="3">
                  <c:v>71.81</c:v>
                </c:pt>
                <c:pt idx="4">
                  <c:v>71.819999999999993</c:v>
                </c:pt>
              </c:numCache>
            </c:numRef>
          </c:val>
          <c:smooth val="0"/>
          <c:extLst>
            <c:ext xmlns:c16="http://schemas.microsoft.com/office/drawing/2014/chart" uri="{C3380CC4-5D6E-409C-BE32-E72D297353CC}">
              <c16:uniqueId val="{00000001-2FEF-42D4-8673-827089675EE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83.27</c:v>
                </c:pt>
                <c:pt idx="1">
                  <c:v>106.69</c:v>
                </c:pt>
                <c:pt idx="2">
                  <c:v>91.45</c:v>
                </c:pt>
                <c:pt idx="3">
                  <c:v>93.42</c:v>
                </c:pt>
                <c:pt idx="4">
                  <c:v>86.06</c:v>
                </c:pt>
              </c:numCache>
            </c:numRef>
          </c:val>
          <c:extLst>
            <c:ext xmlns:c16="http://schemas.microsoft.com/office/drawing/2014/chart" uri="{C3380CC4-5D6E-409C-BE32-E72D297353CC}">
              <c16:uniqueId val="{00000000-F5B6-4211-A405-8A3C73B8219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73.959999999999994</c:v>
                </c:pt>
                <c:pt idx="1">
                  <c:v>75.010000000000005</c:v>
                </c:pt>
                <c:pt idx="2">
                  <c:v>72.760000000000005</c:v>
                </c:pt>
                <c:pt idx="3">
                  <c:v>82.57</c:v>
                </c:pt>
                <c:pt idx="4">
                  <c:v>81.17</c:v>
                </c:pt>
              </c:numCache>
            </c:numRef>
          </c:val>
          <c:smooth val="0"/>
          <c:extLst>
            <c:ext xmlns:c16="http://schemas.microsoft.com/office/drawing/2014/chart" uri="{C3380CC4-5D6E-409C-BE32-E72D297353CC}">
              <c16:uniqueId val="{00000001-F5B6-4211-A405-8A3C73B8219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4-4951-A0B0-AB19C6D64FC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4-4951-A0B0-AB19C6D64FC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B7-4C19-AF8C-BDA21500813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B7-4C19-AF8C-BDA21500813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7F-491E-8939-7FF72BC817E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7F-491E-8939-7FF72BC817E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09-4C09-A92F-28B8B933EC2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09-4C09-A92F-28B8B933EC2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424.63</c:v>
                </c:pt>
                <c:pt idx="1">
                  <c:v>387.45</c:v>
                </c:pt>
                <c:pt idx="2">
                  <c:v>390.91</c:v>
                </c:pt>
                <c:pt idx="3">
                  <c:v>344.75</c:v>
                </c:pt>
                <c:pt idx="4">
                  <c:v>309.04000000000002</c:v>
                </c:pt>
              </c:numCache>
            </c:numRef>
          </c:val>
          <c:extLst>
            <c:ext xmlns:c16="http://schemas.microsoft.com/office/drawing/2014/chart" uri="{C3380CC4-5D6E-409C-BE32-E72D297353CC}">
              <c16:uniqueId val="{00000000-6DD7-4FAD-A0DE-6F5A32E59EC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1295.06</c:v>
                </c:pt>
                <c:pt idx="1">
                  <c:v>1168.7</c:v>
                </c:pt>
                <c:pt idx="2">
                  <c:v>1245.46</c:v>
                </c:pt>
                <c:pt idx="3">
                  <c:v>834.1</c:v>
                </c:pt>
                <c:pt idx="4">
                  <c:v>853.42</c:v>
                </c:pt>
              </c:numCache>
            </c:numRef>
          </c:val>
          <c:smooth val="0"/>
          <c:extLst>
            <c:ext xmlns:c16="http://schemas.microsoft.com/office/drawing/2014/chart" uri="{C3380CC4-5D6E-409C-BE32-E72D297353CC}">
              <c16:uniqueId val="{00000001-6DD7-4FAD-A0DE-6F5A32E59EC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78.459999999999994</c:v>
                </c:pt>
                <c:pt idx="1">
                  <c:v>100.03</c:v>
                </c:pt>
                <c:pt idx="2">
                  <c:v>87.02</c:v>
                </c:pt>
                <c:pt idx="3">
                  <c:v>89.61</c:v>
                </c:pt>
                <c:pt idx="4">
                  <c:v>82.82</c:v>
                </c:pt>
              </c:numCache>
            </c:numRef>
          </c:val>
          <c:extLst>
            <c:ext xmlns:c16="http://schemas.microsoft.com/office/drawing/2014/chart" uri="{C3380CC4-5D6E-409C-BE32-E72D297353CC}">
              <c16:uniqueId val="{00000000-3B6D-4763-8BD1-C34DFB536E2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53.29</c:v>
                </c:pt>
                <c:pt idx="1">
                  <c:v>53.59</c:v>
                </c:pt>
                <c:pt idx="2">
                  <c:v>51.08</c:v>
                </c:pt>
                <c:pt idx="3">
                  <c:v>64.44</c:v>
                </c:pt>
                <c:pt idx="4">
                  <c:v>60.53</c:v>
                </c:pt>
              </c:numCache>
            </c:numRef>
          </c:val>
          <c:smooth val="0"/>
          <c:extLst>
            <c:ext xmlns:c16="http://schemas.microsoft.com/office/drawing/2014/chart" uri="{C3380CC4-5D6E-409C-BE32-E72D297353CC}">
              <c16:uniqueId val="{00000001-3B6D-4763-8BD1-C34DFB536E2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176.55</c:v>
                </c:pt>
                <c:pt idx="1">
                  <c:v>137.75</c:v>
                </c:pt>
                <c:pt idx="2">
                  <c:v>159.71</c:v>
                </c:pt>
                <c:pt idx="3">
                  <c:v>157.58000000000001</c:v>
                </c:pt>
                <c:pt idx="4">
                  <c:v>173.55</c:v>
                </c:pt>
              </c:numCache>
            </c:numRef>
          </c:val>
          <c:extLst>
            <c:ext xmlns:c16="http://schemas.microsoft.com/office/drawing/2014/chart" uri="{C3380CC4-5D6E-409C-BE32-E72D297353CC}">
              <c16:uniqueId val="{00000000-7C9D-4147-A17B-35D55C14FBB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259.02</c:v>
                </c:pt>
                <c:pt idx="1">
                  <c:v>259.79000000000002</c:v>
                </c:pt>
                <c:pt idx="2">
                  <c:v>262.13</c:v>
                </c:pt>
                <c:pt idx="3">
                  <c:v>197.14</c:v>
                </c:pt>
                <c:pt idx="4">
                  <c:v>210.72</c:v>
                </c:pt>
              </c:numCache>
            </c:numRef>
          </c:val>
          <c:smooth val="0"/>
          <c:extLst>
            <c:ext xmlns:c16="http://schemas.microsoft.com/office/drawing/2014/chart" uri="{C3380CC4-5D6E-409C-BE32-E72D297353CC}">
              <c16:uniqueId val="{00000001-7C9D-4147-A17B-35D55C14FBB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錦江町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D2</v>
      </c>
      <c r="X8" s="36"/>
      <c r="Y8" s="36"/>
      <c r="Z8" s="36"/>
      <c r="AA8" s="36"/>
      <c r="AB8" s="36"/>
      <c r="AC8" s="36"/>
      <c r="AD8" s="36" t="str">
        <f>データ!$M$6</f>
        <v>非設置</v>
      </c>
      <c r="AE8" s="36"/>
      <c r="AF8" s="36"/>
      <c r="AG8" s="36"/>
      <c r="AH8" s="36"/>
      <c r="AI8" s="36"/>
      <c r="AJ8" s="36"/>
      <c r="AK8" s="2"/>
      <c r="AL8" s="37">
        <f>データ!$R$6</f>
        <v>6939</v>
      </c>
      <c r="AM8" s="37"/>
      <c r="AN8" s="37"/>
      <c r="AO8" s="37"/>
      <c r="AP8" s="37"/>
      <c r="AQ8" s="37"/>
      <c r="AR8" s="37"/>
      <c r="AS8" s="37"/>
      <c r="AT8" s="38">
        <f>データ!$S$6</f>
        <v>163.19</v>
      </c>
      <c r="AU8" s="38"/>
      <c r="AV8" s="38"/>
      <c r="AW8" s="38"/>
      <c r="AX8" s="38"/>
      <c r="AY8" s="38"/>
      <c r="AZ8" s="38"/>
      <c r="BA8" s="38"/>
      <c r="BB8" s="38">
        <f>データ!$T$6</f>
        <v>42.52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77.739999999999995</v>
      </c>
      <c r="Q10" s="38"/>
      <c r="R10" s="38"/>
      <c r="S10" s="38"/>
      <c r="T10" s="38"/>
      <c r="U10" s="38"/>
      <c r="V10" s="38"/>
      <c r="W10" s="37">
        <f>データ!$Q$6</f>
        <v>2750</v>
      </c>
      <c r="X10" s="37"/>
      <c r="Y10" s="37"/>
      <c r="Z10" s="37"/>
      <c r="AA10" s="37"/>
      <c r="AB10" s="37"/>
      <c r="AC10" s="37"/>
      <c r="AD10" s="2"/>
      <c r="AE10" s="2"/>
      <c r="AF10" s="2"/>
      <c r="AG10" s="2"/>
      <c r="AH10" s="2"/>
      <c r="AI10" s="2"/>
      <c r="AJ10" s="2"/>
      <c r="AK10" s="2"/>
      <c r="AL10" s="37">
        <f>データ!$U$6</f>
        <v>5283</v>
      </c>
      <c r="AM10" s="37"/>
      <c r="AN10" s="37"/>
      <c r="AO10" s="37"/>
      <c r="AP10" s="37"/>
      <c r="AQ10" s="37"/>
      <c r="AR10" s="37"/>
      <c r="AS10" s="37"/>
      <c r="AT10" s="38">
        <f>データ!$V$6</f>
        <v>10.46</v>
      </c>
      <c r="AU10" s="38"/>
      <c r="AV10" s="38"/>
      <c r="AW10" s="38"/>
      <c r="AX10" s="38"/>
      <c r="AY10" s="38"/>
      <c r="AZ10" s="38"/>
      <c r="BA10" s="38"/>
      <c r="BB10" s="38">
        <f>データ!$W$6</f>
        <v>505.07</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vfsPGkGLGX/dpaw2rKRjMjV6Jp1l2gZXh6XuWpTG+EQL2O0T21xUXwpGuZ0Xa9d2u5C/s0TkPFtyypZD3Wv/Nw==" saltValue="idLD5Q+mDE9QYqVTno+Tw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2021</v>
      </c>
      <c r="C6" s="20">
        <f t="shared" ref="C6:W6" si="3">C7</f>
        <v>464902</v>
      </c>
      <c r="D6" s="20">
        <f t="shared" si="3"/>
        <v>47</v>
      </c>
      <c r="E6" s="20">
        <f t="shared" si="3"/>
        <v>1</v>
      </c>
      <c r="F6" s="20">
        <f t="shared" si="3"/>
        <v>0</v>
      </c>
      <c r="G6" s="20">
        <f t="shared" si="3"/>
        <v>0</v>
      </c>
      <c r="H6" s="20" t="str">
        <f t="shared" si="3"/>
        <v>鹿児島県　錦江町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77.739999999999995</v>
      </c>
      <c r="Q6" s="21">
        <f t="shared" si="3"/>
        <v>2750</v>
      </c>
      <c r="R6" s="21">
        <f t="shared" si="3"/>
        <v>6939</v>
      </c>
      <c r="S6" s="21">
        <f t="shared" si="3"/>
        <v>163.19</v>
      </c>
      <c r="T6" s="21">
        <f t="shared" si="3"/>
        <v>42.52</v>
      </c>
      <c r="U6" s="21">
        <f t="shared" si="3"/>
        <v>5283</v>
      </c>
      <c r="V6" s="21">
        <f t="shared" si="3"/>
        <v>10.46</v>
      </c>
      <c r="W6" s="21">
        <f t="shared" si="3"/>
        <v>505.07</v>
      </c>
      <c r="X6" s="22">
        <f>IF(X7="",NA(),X7)</f>
        <v>83.27</v>
      </c>
      <c r="Y6" s="22">
        <f t="shared" ref="Y6:AG6" si="4">IF(Y7="",NA(),Y7)</f>
        <v>106.69</v>
      </c>
      <c r="Z6" s="22">
        <f t="shared" si="4"/>
        <v>91.45</v>
      </c>
      <c r="AA6" s="22">
        <f t="shared" si="4"/>
        <v>93.42</v>
      </c>
      <c r="AB6" s="22">
        <f t="shared" si="4"/>
        <v>86.06</v>
      </c>
      <c r="AC6" s="22">
        <f t="shared" si="4"/>
        <v>73.959999999999994</v>
      </c>
      <c r="AD6" s="22">
        <f t="shared" si="4"/>
        <v>75.010000000000005</v>
      </c>
      <c r="AE6" s="22">
        <f t="shared" si="4"/>
        <v>72.760000000000005</v>
      </c>
      <c r="AF6" s="22">
        <f t="shared" si="4"/>
        <v>82.57</v>
      </c>
      <c r="AG6" s="22">
        <f t="shared" si="4"/>
        <v>81.17</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424.63</v>
      </c>
      <c r="BF6" s="22">
        <f t="shared" ref="BF6:BN6" si="7">IF(BF7="",NA(),BF7)</f>
        <v>387.45</v>
      </c>
      <c r="BG6" s="22">
        <f t="shared" si="7"/>
        <v>390.91</v>
      </c>
      <c r="BH6" s="22">
        <f t="shared" si="7"/>
        <v>344.75</v>
      </c>
      <c r="BI6" s="22">
        <f t="shared" si="7"/>
        <v>309.04000000000002</v>
      </c>
      <c r="BJ6" s="22">
        <f t="shared" si="7"/>
        <v>1295.06</v>
      </c>
      <c r="BK6" s="22">
        <f t="shared" si="7"/>
        <v>1168.7</v>
      </c>
      <c r="BL6" s="22">
        <f t="shared" si="7"/>
        <v>1245.46</v>
      </c>
      <c r="BM6" s="22">
        <f t="shared" si="7"/>
        <v>834.1</v>
      </c>
      <c r="BN6" s="22">
        <f t="shared" si="7"/>
        <v>853.42</v>
      </c>
      <c r="BO6" s="21" t="str">
        <f>IF(BO7="","",IF(BO7="-","【-】","【"&amp;SUBSTITUTE(TEXT(BO7,"#,##0.00"),"-","△")&amp;"】"))</f>
        <v>【940.88】</v>
      </c>
      <c r="BP6" s="22">
        <f>IF(BP7="",NA(),BP7)</f>
        <v>78.459999999999994</v>
      </c>
      <c r="BQ6" s="22">
        <f t="shared" ref="BQ6:BY6" si="8">IF(BQ7="",NA(),BQ7)</f>
        <v>100.03</v>
      </c>
      <c r="BR6" s="22">
        <f t="shared" si="8"/>
        <v>87.02</v>
      </c>
      <c r="BS6" s="22">
        <f t="shared" si="8"/>
        <v>89.61</v>
      </c>
      <c r="BT6" s="22">
        <f t="shared" si="8"/>
        <v>82.82</v>
      </c>
      <c r="BU6" s="22">
        <f t="shared" si="8"/>
        <v>53.29</v>
      </c>
      <c r="BV6" s="22">
        <f t="shared" si="8"/>
        <v>53.59</v>
      </c>
      <c r="BW6" s="22">
        <f t="shared" si="8"/>
        <v>51.08</v>
      </c>
      <c r="BX6" s="22">
        <f t="shared" si="8"/>
        <v>64.44</v>
      </c>
      <c r="BY6" s="22">
        <f t="shared" si="8"/>
        <v>60.53</v>
      </c>
      <c r="BZ6" s="21" t="str">
        <f>IF(BZ7="","",IF(BZ7="-","【-】","【"&amp;SUBSTITUTE(TEXT(BZ7,"#,##0.00"),"-","△")&amp;"】"))</f>
        <v>【54.59】</v>
      </c>
      <c r="CA6" s="22">
        <f>IF(CA7="",NA(),CA7)</f>
        <v>176.55</v>
      </c>
      <c r="CB6" s="22">
        <f t="shared" ref="CB6:CJ6" si="9">IF(CB7="",NA(),CB7)</f>
        <v>137.75</v>
      </c>
      <c r="CC6" s="22">
        <f t="shared" si="9"/>
        <v>159.71</v>
      </c>
      <c r="CD6" s="22">
        <f t="shared" si="9"/>
        <v>157.58000000000001</v>
      </c>
      <c r="CE6" s="22">
        <f t="shared" si="9"/>
        <v>173.55</v>
      </c>
      <c r="CF6" s="22">
        <f t="shared" si="9"/>
        <v>259.02</v>
      </c>
      <c r="CG6" s="22">
        <f t="shared" si="9"/>
        <v>259.79000000000002</v>
      </c>
      <c r="CH6" s="22">
        <f t="shared" si="9"/>
        <v>262.13</v>
      </c>
      <c r="CI6" s="22">
        <f t="shared" si="9"/>
        <v>197.14</v>
      </c>
      <c r="CJ6" s="22">
        <f t="shared" si="9"/>
        <v>210.72</v>
      </c>
      <c r="CK6" s="21" t="str">
        <f>IF(CK7="","",IF(CK7="-","【-】","【"&amp;SUBSTITUTE(TEXT(CK7,"#,##0.00"),"-","△")&amp;"】"))</f>
        <v>【301.20】</v>
      </c>
      <c r="CL6" s="22">
        <f>IF(CL7="",NA(),CL7)</f>
        <v>64.47</v>
      </c>
      <c r="CM6" s="22">
        <f t="shared" ref="CM6:CU6" si="10">IF(CM7="",NA(),CM7)</f>
        <v>66.459999999999994</v>
      </c>
      <c r="CN6" s="22">
        <f t="shared" si="10"/>
        <v>63.31</v>
      </c>
      <c r="CO6" s="22">
        <f t="shared" si="10"/>
        <v>57.94</v>
      </c>
      <c r="CP6" s="22">
        <f t="shared" si="10"/>
        <v>58.02</v>
      </c>
      <c r="CQ6" s="22">
        <f t="shared" si="10"/>
        <v>56.65</v>
      </c>
      <c r="CR6" s="22">
        <f t="shared" si="10"/>
        <v>56.41</v>
      </c>
      <c r="CS6" s="22">
        <f t="shared" si="10"/>
        <v>54.9</v>
      </c>
      <c r="CT6" s="22">
        <f t="shared" si="10"/>
        <v>55.7</v>
      </c>
      <c r="CU6" s="22">
        <f t="shared" si="10"/>
        <v>54.87</v>
      </c>
      <c r="CV6" s="21" t="str">
        <f>IF(CV7="","",IF(CV7="-","【-】","【"&amp;SUBSTITUTE(TEXT(CV7,"#,##0.00"),"-","△")&amp;"】"))</f>
        <v>【56.42】</v>
      </c>
      <c r="CW6" s="22">
        <f>IF(CW7="",NA(),CW7)</f>
        <v>73.91</v>
      </c>
      <c r="CX6" s="22">
        <f t="shared" ref="CX6:DF6" si="11">IF(CX7="",NA(),CX7)</f>
        <v>72.650000000000006</v>
      </c>
      <c r="CY6" s="22">
        <f t="shared" si="11"/>
        <v>68.2</v>
      </c>
      <c r="CZ6" s="22">
        <f t="shared" si="11"/>
        <v>81.36</v>
      </c>
      <c r="DA6" s="22">
        <f t="shared" si="11"/>
        <v>79.69</v>
      </c>
      <c r="DB6" s="22">
        <f t="shared" si="11"/>
        <v>76.13</v>
      </c>
      <c r="DC6" s="22">
        <f t="shared" si="11"/>
        <v>75.12</v>
      </c>
      <c r="DD6" s="22">
        <f t="shared" si="11"/>
        <v>74.27</v>
      </c>
      <c r="DE6" s="22">
        <f t="shared" si="11"/>
        <v>71.81</v>
      </c>
      <c r="DF6" s="22">
        <f t="shared" si="11"/>
        <v>71.819999999999993</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0.13</v>
      </c>
      <c r="EE6" s="22">
        <f t="shared" ref="EE6:EM6" si="14">IF(EE7="",NA(),EE7)</f>
        <v>0.19</v>
      </c>
      <c r="EF6" s="21">
        <f t="shared" si="14"/>
        <v>0</v>
      </c>
      <c r="EG6" s="22">
        <f t="shared" si="14"/>
        <v>0.34</v>
      </c>
      <c r="EH6" s="21">
        <f t="shared" si="14"/>
        <v>0</v>
      </c>
      <c r="EI6" s="22">
        <f t="shared" si="14"/>
        <v>0.96</v>
      </c>
      <c r="EJ6" s="22">
        <f t="shared" si="14"/>
        <v>0.65</v>
      </c>
      <c r="EK6" s="22">
        <f t="shared" si="14"/>
        <v>0.52</v>
      </c>
      <c r="EL6" s="22">
        <f t="shared" si="14"/>
        <v>1.48</v>
      </c>
      <c r="EM6" s="22">
        <f t="shared" si="14"/>
        <v>0.45</v>
      </c>
      <c r="EN6" s="21" t="str">
        <f>IF(EN7="","",IF(EN7="-","【-】","【"&amp;SUBSTITUTE(TEXT(EN7,"#,##0.00"),"-","△")&amp;"】"))</f>
        <v>【0.58】</v>
      </c>
    </row>
    <row r="7" spans="1:144" s="23" customFormat="1" x14ac:dyDescent="0.15">
      <c r="A7" s="15"/>
      <c r="B7" s="24">
        <v>2021</v>
      </c>
      <c r="C7" s="24">
        <v>464902</v>
      </c>
      <c r="D7" s="24">
        <v>47</v>
      </c>
      <c r="E7" s="24">
        <v>1</v>
      </c>
      <c r="F7" s="24">
        <v>0</v>
      </c>
      <c r="G7" s="24">
        <v>0</v>
      </c>
      <c r="H7" s="24" t="s">
        <v>94</v>
      </c>
      <c r="I7" s="24" t="s">
        <v>95</v>
      </c>
      <c r="J7" s="24" t="s">
        <v>96</v>
      </c>
      <c r="K7" s="24" t="s">
        <v>97</v>
      </c>
      <c r="L7" s="24" t="s">
        <v>98</v>
      </c>
      <c r="M7" s="24" t="s">
        <v>99</v>
      </c>
      <c r="N7" s="25" t="s">
        <v>100</v>
      </c>
      <c r="O7" s="25" t="s">
        <v>101</v>
      </c>
      <c r="P7" s="25">
        <v>77.739999999999995</v>
      </c>
      <c r="Q7" s="25">
        <v>2750</v>
      </c>
      <c r="R7" s="25">
        <v>6939</v>
      </c>
      <c r="S7" s="25">
        <v>163.19</v>
      </c>
      <c r="T7" s="25">
        <v>42.52</v>
      </c>
      <c r="U7" s="25">
        <v>5283</v>
      </c>
      <c r="V7" s="25">
        <v>10.46</v>
      </c>
      <c r="W7" s="25">
        <v>505.07</v>
      </c>
      <c r="X7" s="25">
        <v>83.27</v>
      </c>
      <c r="Y7" s="25">
        <v>106.69</v>
      </c>
      <c r="Z7" s="25">
        <v>91.45</v>
      </c>
      <c r="AA7" s="25">
        <v>93.42</v>
      </c>
      <c r="AB7" s="25">
        <v>86.06</v>
      </c>
      <c r="AC7" s="25">
        <v>73.959999999999994</v>
      </c>
      <c r="AD7" s="25">
        <v>75.010000000000005</v>
      </c>
      <c r="AE7" s="25">
        <v>72.760000000000005</v>
      </c>
      <c r="AF7" s="25">
        <v>82.57</v>
      </c>
      <c r="AG7" s="25">
        <v>81.17</v>
      </c>
      <c r="AH7" s="25">
        <v>73.42</v>
      </c>
      <c r="AI7" s="25"/>
      <c r="AJ7" s="25"/>
      <c r="AK7" s="25"/>
      <c r="AL7" s="25"/>
      <c r="AM7" s="25"/>
      <c r="AN7" s="25"/>
      <c r="AO7" s="25"/>
      <c r="AP7" s="25"/>
      <c r="AQ7" s="25"/>
      <c r="AR7" s="25"/>
      <c r="AS7" s="25"/>
      <c r="AT7" s="25"/>
      <c r="AU7" s="25"/>
      <c r="AV7" s="25"/>
      <c r="AW7" s="25"/>
      <c r="AX7" s="25"/>
      <c r="AY7" s="25"/>
      <c r="AZ7" s="25"/>
      <c r="BA7" s="25"/>
      <c r="BB7" s="25"/>
      <c r="BC7" s="25"/>
      <c r="BD7" s="25"/>
      <c r="BE7" s="25">
        <v>424.63</v>
      </c>
      <c r="BF7" s="25">
        <v>387.45</v>
      </c>
      <c r="BG7" s="25">
        <v>390.91</v>
      </c>
      <c r="BH7" s="25">
        <v>344.75</v>
      </c>
      <c r="BI7" s="25">
        <v>309.04000000000002</v>
      </c>
      <c r="BJ7" s="25">
        <v>1295.06</v>
      </c>
      <c r="BK7" s="25">
        <v>1168.7</v>
      </c>
      <c r="BL7" s="25">
        <v>1245.46</v>
      </c>
      <c r="BM7" s="25">
        <v>834.1</v>
      </c>
      <c r="BN7" s="25">
        <v>853.42</v>
      </c>
      <c r="BO7" s="25">
        <v>940.88</v>
      </c>
      <c r="BP7" s="25">
        <v>78.459999999999994</v>
      </c>
      <c r="BQ7" s="25">
        <v>100.03</v>
      </c>
      <c r="BR7" s="25">
        <v>87.02</v>
      </c>
      <c r="BS7" s="25">
        <v>89.61</v>
      </c>
      <c r="BT7" s="25">
        <v>82.82</v>
      </c>
      <c r="BU7" s="25">
        <v>53.29</v>
      </c>
      <c r="BV7" s="25">
        <v>53.59</v>
      </c>
      <c r="BW7" s="25">
        <v>51.08</v>
      </c>
      <c r="BX7" s="25">
        <v>64.44</v>
      </c>
      <c r="BY7" s="25">
        <v>60.53</v>
      </c>
      <c r="BZ7" s="25">
        <v>54.59</v>
      </c>
      <c r="CA7" s="25">
        <v>176.55</v>
      </c>
      <c r="CB7" s="25">
        <v>137.75</v>
      </c>
      <c r="CC7" s="25">
        <v>159.71</v>
      </c>
      <c r="CD7" s="25">
        <v>157.58000000000001</v>
      </c>
      <c r="CE7" s="25">
        <v>173.55</v>
      </c>
      <c r="CF7" s="25">
        <v>259.02</v>
      </c>
      <c r="CG7" s="25">
        <v>259.79000000000002</v>
      </c>
      <c r="CH7" s="25">
        <v>262.13</v>
      </c>
      <c r="CI7" s="25">
        <v>197.14</v>
      </c>
      <c r="CJ7" s="25">
        <v>210.72</v>
      </c>
      <c r="CK7" s="25">
        <v>301.2</v>
      </c>
      <c r="CL7" s="25">
        <v>64.47</v>
      </c>
      <c r="CM7" s="25">
        <v>66.459999999999994</v>
      </c>
      <c r="CN7" s="25">
        <v>63.31</v>
      </c>
      <c r="CO7" s="25">
        <v>57.94</v>
      </c>
      <c r="CP7" s="25">
        <v>58.02</v>
      </c>
      <c r="CQ7" s="25">
        <v>56.65</v>
      </c>
      <c r="CR7" s="25">
        <v>56.41</v>
      </c>
      <c r="CS7" s="25">
        <v>54.9</v>
      </c>
      <c r="CT7" s="25">
        <v>55.7</v>
      </c>
      <c r="CU7" s="25">
        <v>54.87</v>
      </c>
      <c r="CV7" s="25">
        <v>56.42</v>
      </c>
      <c r="CW7" s="25">
        <v>73.91</v>
      </c>
      <c r="CX7" s="25">
        <v>72.650000000000006</v>
      </c>
      <c r="CY7" s="25">
        <v>68.2</v>
      </c>
      <c r="CZ7" s="25">
        <v>81.36</v>
      </c>
      <c r="DA7" s="25">
        <v>79.69</v>
      </c>
      <c r="DB7" s="25">
        <v>76.13</v>
      </c>
      <c r="DC7" s="25">
        <v>75.12</v>
      </c>
      <c r="DD7" s="25">
        <v>74.27</v>
      </c>
      <c r="DE7" s="25">
        <v>71.81</v>
      </c>
      <c r="DF7" s="25">
        <v>71.819999999999993</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0.13</v>
      </c>
      <c r="EE7" s="25">
        <v>0.19</v>
      </c>
      <c r="EF7" s="25">
        <v>0</v>
      </c>
      <c r="EG7" s="25">
        <v>0.34</v>
      </c>
      <c r="EH7" s="25">
        <v>0</v>
      </c>
      <c r="EI7" s="25">
        <v>0.96</v>
      </c>
      <c r="EJ7" s="25">
        <v>0.65</v>
      </c>
      <c r="EK7" s="25">
        <v>0.52</v>
      </c>
      <c r="EL7" s="25">
        <v>1.48</v>
      </c>
      <c r="EM7" s="25">
        <v>0.45</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108</v>
      </c>
    </row>
    <row r="13" spans="1:144" x14ac:dyDescent="0.15">
      <c r="B13" t="s">
        <v>109</v>
      </c>
      <c r="C13" t="s">
        <v>110</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2022-12-01T01:12:07Z</dcterms:created>
  <dcterms:modified xsi:type="dcterms:W3CDTF">2023-02-15T05:34:44Z</dcterms:modified>
  <cp:category/>
</cp:coreProperties>
</file>