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K:\06各種調査\R04\40経営比較分析（公営企業）\00回答\下水\"/>
    </mc:Choice>
  </mc:AlternateContent>
  <xr:revisionPtr revIDLastSave="0" documentId="13_ncr:1_{23032745-9F48-4628-A8AA-2ACB3626D552}" xr6:coauthVersionLast="36" xr6:coauthVersionMax="36" xr10:uidLastSave="{00000000-0000-0000-0000-000000000000}"/>
  <workbookProtection workbookAlgorithmName="SHA-512" workbookHashValue="kpM2zG+8lGLRl6flJr0m7vNIsNud7ILEyEHNKT5sf/pGFP1vylmYSIFTB4zZDc3xeEb+8XaCTxxezwJ9G0umWw==" workbookSaltValue="IsragFIKZTxQd8F6r+FgXg=="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Q6" i="5"/>
  <c r="W10" i="4" s="1"/>
  <c r="P6" i="5"/>
  <c r="P10" i="4" s="1"/>
  <c r="O6" i="5"/>
  <c r="I10" i="4" s="1"/>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AD10" i="4"/>
  <c r="B10" i="4"/>
  <c r="P8" i="4"/>
  <c r="I8" i="4"/>
</calcChain>
</file>

<file path=xl/sharedStrings.xml><?xml version="1.0" encoding="utf-8"?>
<sst xmlns="http://schemas.openxmlformats.org/spreadsheetml/2006/main" count="236" uniqueCount="119">
  <si>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</si>
  <si>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</si>
  <si>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</si>
  <si>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</si>
  <si>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</si>
  <si>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</si>
  <si>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</si>
  <si>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</si>
  <si>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</si>
  <si>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</si>
  <si>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</si>
  <si>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</si>
  <si>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</si>
  <si>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</si>
  <si>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</si>
  <si>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</si>
  <si>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</si>
  <si>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</si>
  <si>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</si>
  <si>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</si>
  <si>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</si>
  <si>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</si>
  <si>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</si>
  <si>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</si>
  <si>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</si>
  <si>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</si>
  <si>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</si>
  <si>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</si>
  <si>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</si>
  <si>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</si>
  <si>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</si>
  <si>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</si>
  <si>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</si>
  <si>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</si>
  <si>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</si>
  <si>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</si>
  <si>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</si>
  <si>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</si>
  <si>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</si>
  <si>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</si>
  <si>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</si>
  <si>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</si>
  <si>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</si>
  <si>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</si>
  <si>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</si>
  <si>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</si>
  <si>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</si>
  <si>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</si>
  <si>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</si>
  <si>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</si>
  <si>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</si>
  <si>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</si>
  <si>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</si>
  <si>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</si>
  <si>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</si>
  <si>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</si>
  <si>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</si>
  <si>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</si>
  <si>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</si>
  <si>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</si>
  <si>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</si>
  <si>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</si>
  <si>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</si>
  <si>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</si>
  <si>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</si>
  <si>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</si>
  <si>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</si>
  <si>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</si>
  <si>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</si>
  <si>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</si>
  <si>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</si>
  <si>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</si>
  <si>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</si>
  <si>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</si>
  <si>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</si>
  <si>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</si>
  <si>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</si>
  <si>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</si>
  <si>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</si>
  <si>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</si>
  <si>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</si>
  <si>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</si>
  <si>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</si>
  <si>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</si>
  <si>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</si>
  <si>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</si>
  <si>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</si>
  <si>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</si>
  <si>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</si>
  <si>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</si>
  <si>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</si>
  <si>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</si>
  <si>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</si>
  <si>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</si>
  <si>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</si>
  <si>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</si>
  <si>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大崎町</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</si>
  <si>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</si>
  <si>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</si>
  <si>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</si>
  <si>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</si>
  <si>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</si>
  <si>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</si>
  <si>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</si>
  <si>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</si>
  <si>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</si>
  <si>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</si>
  <si>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</si>
  <si>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</si>
  <si>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</si>
  <si>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</si>
  <si>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</si>
  <si>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</si>
  <si>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</si>
  <si>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</si>
  <si>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</si>
  <si>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①　100％を下回っているが、地方債償還金の占める割合が大きいためで、この償還額は年々減少傾向にある。本町のアクションプランを基本に汚水処理普及率100％を目標に取組を進めるとともに、収納率の向上等に努め、経営の健全性を図っていく必要がある。　　　　　　　　　　　
④　H29決算統計内の一部に報告漏れがあったため、H29は大幅に増加しているが、実際の当該値は類似団体と比較して低い数値で推移しており、債務負担は比較的少ないといえる。
⑤　令和3年度からの使用料改定に伴い比較的高い数値で良好といえるが、さらなる接続件数の増加を図っていく必要がある。
⑥　類似団体と比較して低い数値で推移しており、効率的な汚水処理ができているといえる。
⑦　H29より類似団体区分が変更となったため、平均値との差が広がってしまった。汚水処理能力に余裕があるため、新規接続の増加による有収水量の増を図っていく必要がある。
⑧　類似団体と比較して高い数値で推移しており、良好といえる。
　以上のことから、収益的収支比率や施設利用率が低いため、接続件数増や使用料等の収入増を図っていく必要がある。一方、類似団体と比較して水洗化率は高く、また、汚水処理原価は抑えられていることから、概ね効率の良い経営ができているといえる。</t>
    <phoneticPr fontId="4"/>
  </si>
  <si>
    <t>③　平成15年に供用開始して、耐用年数的にまだ期間があるので、年２回の清掃を兼ねた点検を重視し、計画的な更新を検討していきたい。</t>
    <phoneticPr fontId="4"/>
  </si>
  <si>
    <t>　公共下水道事業の経営は、類似団体と比較するとやや安定していないといえる。
　しかし、人口減少と少子高齢化が急激に進んでいる現状の中、使用料以外の収入で賄っている部分があるため、今後も汚水処理普及率100％を目標に、接続世帯の増加や収納率の向上に向けた取組を行う必要がある。
　令和６年度に地方公営企業会計を適用するため、資産台帳の整理や「経営状況の見える化」に留意し、持続可能な下水道事業運営に努めていく。
　令和元年度に行った下水道使用料改定に基づき，令和３年度からは使用料収入の増額を見込んでいるため、経費回収率の向上による経営の効率化と経営基盤の強化に努めていきたい。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</si>
</sst>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0B0-4D9C-BEA3-5515AC4E5C6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0.12</c:v>
                </c:pt>
                <c:pt idx="2">
                  <c:v>0.1</c:v>
                </c:pt>
                <c:pt idx="3">
                  <c:v>0.32</c:v>
                </c:pt>
                <c:pt idx="4">
                  <c:v>0.1</c:v>
                </c:pt>
              </c:numCache>
            </c:numRef>
          </c:val>
          <c:smooth val="0"/>
          <c:extLst>
            <c:ext xmlns:c16="http://schemas.microsoft.com/office/drawing/2014/chart" uri="{C3380CC4-5D6E-409C-BE32-E72D297353CC}">
              <c16:uniqueId val="{00000001-20B0-4D9C-BEA3-5515AC4E5C6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35.17</c:v>
                </c:pt>
                <c:pt idx="1">
                  <c:v>32.5</c:v>
                </c:pt>
                <c:pt idx="2">
                  <c:v>31.96</c:v>
                </c:pt>
                <c:pt idx="3">
                  <c:v>32.130000000000003</c:v>
                </c:pt>
                <c:pt idx="4">
                  <c:v>31.96</c:v>
                </c:pt>
              </c:numCache>
            </c:numRef>
          </c:val>
          <c:extLst>
            <c:ext xmlns:c16="http://schemas.microsoft.com/office/drawing/2014/chart" uri="{C3380CC4-5D6E-409C-BE32-E72D297353CC}">
              <c16:uniqueId val="{00000000-93D1-4745-B4AE-97B475A45AD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50.24</c:v>
                </c:pt>
                <c:pt idx="1">
                  <c:v>49.68</c:v>
                </c:pt>
                <c:pt idx="2">
                  <c:v>49.27</c:v>
                </c:pt>
                <c:pt idx="3">
                  <c:v>49.47</c:v>
                </c:pt>
                <c:pt idx="4">
                  <c:v>48.19</c:v>
                </c:pt>
              </c:numCache>
            </c:numRef>
          </c:val>
          <c:smooth val="0"/>
          <c:extLst>
            <c:ext xmlns:c16="http://schemas.microsoft.com/office/drawing/2014/chart" uri="{C3380CC4-5D6E-409C-BE32-E72D297353CC}">
              <c16:uniqueId val="{00000001-93D1-4745-B4AE-97B475A45AD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95.12</c:v>
                </c:pt>
                <c:pt idx="1">
                  <c:v>94.01</c:v>
                </c:pt>
                <c:pt idx="2">
                  <c:v>95.43</c:v>
                </c:pt>
                <c:pt idx="3">
                  <c:v>95.46</c:v>
                </c:pt>
                <c:pt idx="4">
                  <c:v>95.53</c:v>
                </c:pt>
              </c:numCache>
            </c:numRef>
          </c:val>
          <c:extLst>
            <c:ext xmlns:c16="http://schemas.microsoft.com/office/drawing/2014/chart" uri="{C3380CC4-5D6E-409C-BE32-E72D297353CC}">
              <c16:uniqueId val="{00000000-7130-404D-913E-D8D9E9FFDDE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84.17</c:v>
                </c:pt>
                <c:pt idx="1">
                  <c:v>83.35</c:v>
                </c:pt>
                <c:pt idx="2">
                  <c:v>83.16</c:v>
                </c:pt>
                <c:pt idx="3">
                  <c:v>82.06</c:v>
                </c:pt>
                <c:pt idx="4">
                  <c:v>82.26</c:v>
                </c:pt>
              </c:numCache>
            </c:numRef>
          </c:val>
          <c:smooth val="0"/>
          <c:extLst>
            <c:ext xmlns:c16="http://schemas.microsoft.com/office/drawing/2014/chart" uri="{C3380CC4-5D6E-409C-BE32-E72D297353CC}">
              <c16:uniqueId val="{00000001-7130-404D-913E-D8D9E9FFDDE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70.8</c:v>
                </c:pt>
                <c:pt idx="1">
                  <c:v>71.31</c:v>
                </c:pt>
                <c:pt idx="2">
                  <c:v>73.069999999999993</c:v>
                </c:pt>
                <c:pt idx="3">
                  <c:v>83.66</c:v>
                </c:pt>
                <c:pt idx="4">
                  <c:v>87.8</c:v>
                </c:pt>
              </c:numCache>
            </c:numRef>
          </c:val>
          <c:extLst>
            <c:ext xmlns:c16="http://schemas.microsoft.com/office/drawing/2014/chart" uri="{C3380CC4-5D6E-409C-BE32-E72D297353CC}">
              <c16:uniqueId val="{00000000-973F-42DC-8389-0E100836AC0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73F-42DC-8389-0E100836AC0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125-4B3F-9B8F-1B6DD83720A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125-4B3F-9B8F-1B6DD83720A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F30-4BA0-82A5-15A7C0F1E0A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F30-4BA0-82A5-15A7C0F1E0A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7C2-424E-9867-DBBD0AE521B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7C2-424E-9867-DBBD0AE521B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9BF-49D0-BBB0-F7D463A8CA5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9BF-49D0-BBB0-F7D463A8CA5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4877.25</c:v>
                </c:pt>
                <c:pt idx="1">
                  <c:v>563.84</c:v>
                </c:pt>
                <c:pt idx="2">
                  <c:v>492.76</c:v>
                </c:pt>
                <c:pt idx="3">
                  <c:v>202.99</c:v>
                </c:pt>
                <c:pt idx="4">
                  <c:v>211.65</c:v>
                </c:pt>
              </c:numCache>
            </c:numRef>
          </c:val>
          <c:extLst>
            <c:ext xmlns:c16="http://schemas.microsoft.com/office/drawing/2014/chart" uri="{C3380CC4-5D6E-409C-BE32-E72D297353CC}">
              <c16:uniqueId val="{00000000-0D86-4526-986E-5EB1FF1B300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1124.26</c:v>
                </c:pt>
                <c:pt idx="1">
                  <c:v>1048.23</c:v>
                </c:pt>
                <c:pt idx="2">
                  <c:v>1130.42</c:v>
                </c:pt>
                <c:pt idx="3">
                  <c:v>1245.0999999999999</c:v>
                </c:pt>
                <c:pt idx="4">
                  <c:v>1108.8</c:v>
                </c:pt>
              </c:numCache>
            </c:numRef>
          </c:val>
          <c:smooth val="0"/>
          <c:extLst>
            <c:ext xmlns:c16="http://schemas.microsoft.com/office/drawing/2014/chart" uri="{C3380CC4-5D6E-409C-BE32-E72D297353CC}">
              <c16:uniqueId val="{00000001-0D86-4526-986E-5EB1FF1B300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71.819999999999993</c:v>
                </c:pt>
                <c:pt idx="1">
                  <c:v>70.150000000000006</c:v>
                </c:pt>
                <c:pt idx="2">
                  <c:v>71.16</c:v>
                </c:pt>
                <c:pt idx="3">
                  <c:v>72.72</c:v>
                </c:pt>
                <c:pt idx="4">
                  <c:v>84.12</c:v>
                </c:pt>
              </c:numCache>
            </c:numRef>
          </c:val>
          <c:extLst>
            <c:ext xmlns:c16="http://schemas.microsoft.com/office/drawing/2014/chart" uri="{C3380CC4-5D6E-409C-BE32-E72D297353CC}">
              <c16:uniqueId val="{00000000-AE1C-485A-86AF-9BFD3AF0931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80.58</c:v>
                </c:pt>
                <c:pt idx="1">
                  <c:v>78.92</c:v>
                </c:pt>
                <c:pt idx="2">
                  <c:v>74.17</c:v>
                </c:pt>
                <c:pt idx="3">
                  <c:v>79.77</c:v>
                </c:pt>
                <c:pt idx="4">
                  <c:v>79.63</c:v>
                </c:pt>
              </c:numCache>
            </c:numRef>
          </c:val>
          <c:smooth val="0"/>
          <c:extLst>
            <c:ext xmlns:c16="http://schemas.microsoft.com/office/drawing/2014/chart" uri="{C3380CC4-5D6E-409C-BE32-E72D297353CC}">
              <c16:uniqueId val="{00000001-AE1C-485A-86AF-9BFD3AF0931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150</c:v>
                </c:pt>
                <c:pt idx="1">
                  <c:v>150</c:v>
                </c:pt>
                <c:pt idx="2">
                  <c:v>150</c:v>
                </c:pt>
                <c:pt idx="3">
                  <c:v>150</c:v>
                </c:pt>
                <c:pt idx="4">
                  <c:v>161.35</c:v>
                </c:pt>
              </c:numCache>
            </c:numRef>
          </c:val>
          <c:extLst>
            <c:ext xmlns:c16="http://schemas.microsoft.com/office/drawing/2014/chart" uri="{C3380CC4-5D6E-409C-BE32-E72D297353CC}">
              <c16:uniqueId val="{00000000-64ED-4286-AF68-31945224998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216.21</c:v>
                </c:pt>
                <c:pt idx="1">
                  <c:v>220.31</c:v>
                </c:pt>
                <c:pt idx="2">
                  <c:v>230.95</c:v>
                </c:pt>
                <c:pt idx="3">
                  <c:v>214.56</c:v>
                </c:pt>
                <c:pt idx="4">
                  <c:v>213.66</c:v>
                </c:pt>
              </c:numCache>
            </c:numRef>
          </c:val>
          <c:smooth val="0"/>
          <c:extLst>
            <c:ext xmlns:c16="http://schemas.microsoft.com/office/drawing/2014/chart" uri="{C3380CC4-5D6E-409C-BE32-E72D297353CC}">
              <c16:uniqueId val="{00000001-64ED-4286-AF68-31945224998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P49"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鹿児島県　大崎町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Cd2</v>
      </c>
      <c r="X8" s="35"/>
      <c r="Y8" s="35"/>
      <c r="Z8" s="35"/>
      <c r="AA8" s="35"/>
      <c r="AB8" s="35"/>
      <c r="AC8" s="35"/>
      <c r="AD8" s="36" t="str">
        <f>データ!$M$6</f>
        <v>非設置</v>
      </c>
      <c r="AE8" s="36"/>
      <c r="AF8" s="36"/>
      <c r="AG8" s="36"/>
      <c r="AH8" s="36"/>
      <c r="AI8" s="36"/>
      <c r="AJ8" s="36"/>
      <c r="AK8" s="3"/>
      <c r="AL8" s="37">
        <f>データ!S6</f>
        <v>12448</v>
      </c>
      <c r="AM8" s="37"/>
      <c r="AN8" s="37"/>
      <c r="AO8" s="37"/>
      <c r="AP8" s="37"/>
      <c r="AQ8" s="37"/>
      <c r="AR8" s="37"/>
      <c r="AS8" s="37"/>
      <c r="AT8" s="38">
        <f>データ!T6</f>
        <v>100.64</v>
      </c>
      <c r="AU8" s="38"/>
      <c r="AV8" s="38"/>
      <c r="AW8" s="38"/>
      <c r="AX8" s="38"/>
      <c r="AY8" s="38"/>
      <c r="AZ8" s="38"/>
      <c r="BA8" s="38"/>
      <c r="BB8" s="38">
        <f>データ!U6</f>
        <v>123.69</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25.92</v>
      </c>
      <c r="Q10" s="38"/>
      <c r="R10" s="38"/>
      <c r="S10" s="38"/>
      <c r="T10" s="38"/>
      <c r="U10" s="38"/>
      <c r="V10" s="38"/>
      <c r="W10" s="38">
        <f>データ!Q6</f>
        <v>106.1</v>
      </c>
      <c r="X10" s="38"/>
      <c r="Y10" s="38"/>
      <c r="Z10" s="38"/>
      <c r="AA10" s="38"/>
      <c r="AB10" s="38"/>
      <c r="AC10" s="38"/>
      <c r="AD10" s="37">
        <f>データ!R6</f>
        <v>2640</v>
      </c>
      <c r="AE10" s="37"/>
      <c r="AF10" s="37"/>
      <c r="AG10" s="37"/>
      <c r="AH10" s="37"/>
      <c r="AI10" s="37"/>
      <c r="AJ10" s="37"/>
      <c r="AK10" s="2"/>
      <c r="AL10" s="37">
        <f>データ!V6</f>
        <v>3196</v>
      </c>
      <c r="AM10" s="37"/>
      <c r="AN10" s="37"/>
      <c r="AO10" s="37"/>
      <c r="AP10" s="37"/>
      <c r="AQ10" s="37"/>
      <c r="AR10" s="37"/>
      <c r="AS10" s="37"/>
      <c r="AT10" s="38">
        <f>データ!W6</f>
        <v>1.84</v>
      </c>
      <c r="AU10" s="38"/>
      <c r="AV10" s="38"/>
      <c r="AW10" s="38"/>
      <c r="AX10" s="38"/>
      <c r="AY10" s="38"/>
      <c r="AZ10" s="38"/>
      <c r="BA10" s="38"/>
      <c r="BB10" s="38">
        <f>データ!X6</f>
        <v>1736.96</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116</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117</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118</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【669.11】</v>
      </c>
      <c r="I86" s="12" t="str">
        <f>データ!CA6</f>
        <v>【99.73】</v>
      </c>
      <c r="J86" s="12" t="str">
        <f>データ!CL6</f>
        <v>【134.98】</v>
      </c>
      <c r="K86" s="12" t="str">
        <f>データ!CW6</f>
        <v>【59.99】</v>
      </c>
      <c r="L86" s="12" t="str">
        <f>データ!DH6</f>
        <v>【95.72】</v>
      </c>
      <c r="M86" s="12" t="s">
        <v>43</v>
      </c>
      <c r="N86" s="12" t="s">
        <v>43</v>
      </c>
      <c r="O86" s="12" t="str">
        <f>データ!EO6</f>
        <v>【0.24】</v>
      </c>
    </row>
  </sheetData>
  <sheetProtection algorithmName="SHA-512" hashValue="M/tqruz2pnYwNkQBwKMGcvao7VY7mWEgWuzMsqpCT0njly9nK9EUAKjU/cZER5ra7kig6YTFjcTONz3an8FE9A==" saltValue="3S88ZO8GjbtCO+IS9eqIx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5"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5" s="22" customFormat="1" x14ac:dyDescent="0.15">
      <c r="A6" s="14" t="s">
        <v>95</v>
      </c>
      <c r="B6" s="19">
        <f>B7</f>
        <v>2021</v>
      </c>
      <c r="C6" s="19">
        <f t="shared" ref="C6:X6" si="3">C7</f>
        <v>464686</v>
      </c>
      <c r="D6" s="19">
        <f t="shared" si="3"/>
        <v>47</v>
      </c>
      <c r="E6" s="19">
        <f t="shared" si="3"/>
        <v>17</v>
      </c>
      <c r="F6" s="19">
        <f t="shared" si="3"/>
        <v>1</v>
      </c>
      <c r="G6" s="19">
        <f t="shared" si="3"/>
        <v>0</v>
      </c>
      <c r="H6" s="19" t="str">
        <f t="shared" si="3"/>
        <v>鹿児島県　大崎町</v>
      </c>
      <c r="I6" s="19" t="str">
        <f t="shared" si="3"/>
        <v>法非適用</v>
      </c>
      <c r="J6" s="19" t="str">
        <f t="shared" si="3"/>
        <v>下水道事業</v>
      </c>
      <c r="K6" s="19" t="str">
        <f t="shared" si="3"/>
        <v>公共下水道</v>
      </c>
      <c r="L6" s="19" t="str">
        <f t="shared" si="3"/>
        <v>Cd2</v>
      </c>
      <c r="M6" s="19" t="str">
        <f t="shared" si="3"/>
        <v>非設置</v>
      </c>
      <c r="N6" s="20" t="str">
        <f t="shared" si="3"/>
        <v>-</v>
      </c>
      <c r="O6" s="20" t="str">
        <f t="shared" si="3"/>
        <v>該当数値なし</v>
      </c>
      <c r="P6" s="20">
        <f t="shared" si="3"/>
        <v>25.92</v>
      </c>
      <c r="Q6" s="20">
        <f t="shared" si="3"/>
        <v>106.1</v>
      </c>
      <c r="R6" s="20">
        <f t="shared" si="3"/>
        <v>2640</v>
      </c>
      <c r="S6" s="20">
        <f t="shared" si="3"/>
        <v>12448</v>
      </c>
      <c r="T6" s="20">
        <f t="shared" si="3"/>
        <v>100.64</v>
      </c>
      <c r="U6" s="20">
        <f t="shared" si="3"/>
        <v>123.69</v>
      </c>
      <c r="V6" s="20">
        <f t="shared" si="3"/>
        <v>3196</v>
      </c>
      <c r="W6" s="20">
        <f t="shared" si="3"/>
        <v>1.84</v>
      </c>
      <c r="X6" s="20">
        <f t="shared" si="3"/>
        <v>1736.96</v>
      </c>
      <c r="Y6" s="21">
        <f>IF(Y7="",NA(),Y7)</f>
        <v>70.8</v>
      </c>
      <c r="Z6" s="21">
        <f t="shared" ref="Z6:AH6" si="4">IF(Z7="",NA(),Z7)</f>
        <v>71.31</v>
      </c>
      <c r="AA6" s="21">
        <f t="shared" si="4"/>
        <v>73.069999999999993</v>
      </c>
      <c r="AB6" s="21">
        <f t="shared" si="4"/>
        <v>83.66</v>
      </c>
      <c r="AC6" s="21">
        <f t="shared" si="4"/>
        <v>87.8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4877.25</v>
      </c>
      <c r="BG6" s="21">
        <f t="shared" ref="BG6:BO6" si="7">IF(BG7="",NA(),BG7)</f>
        <v>563.84</v>
      </c>
      <c r="BH6" s="21">
        <f t="shared" si="7"/>
        <v>492.76</v>
      </c>
      <c r="BI6" s="21">
        <f t="shared" si="7"/>
        <v>202.99</v>
      </c>
      <c r="BJ6" s="21">
        <f t="shared" si="7"/>
        <v>211.65</v>
      </c>
      <c r="BK6" s="21">
        <f t="shared" si="7"/>
        <v>1124.26</v>
      </c>
      <c r="BL6" s="21">
        <f t="shared" si="7"/>
        <v>1048.23</v>
      </c>
      <c r="BM6" s="21">
        <f t="shared" si="7"/>
        <v>1130.42</v>
      </c>
      <c r="BN6" s="21">
        <f t="shared" si="7"/>
        <v>1245.0999999999999</v>
      </c>
      <c r="BO6" s="21">
        <f t="shared" si="7"/>
        <v>1108.8</v>
      </c>
      <c r="BP6" s="20" t="str">
        <f>IF(BP7="","",IF(BP7="-","【-】","【"&amp;SUBSTITUTE(TEXT(BP7,"#,##0.00"),"-","△")&amp;"】"))</f>
        <v>【669.11】</v>
      </c>
      <c r="BQ6" s="21">
        <f>IF(BQ7="",NA(),BQ7)</f>
        <v>71.819999999999993</v>
      </c>
      <c r="BR6" s="21">
        <f t="shared" ref="BR6:BZ6" si="8">IF(BR7="",NA(),BR7)</f>
        <v>70.150000000000006</v>
      </c>
      <c r="BS6" s="21">
        <f t="shared" si="8"/>
        <v>71.16</v>
      </c>
      <c r="BT6" s="21">
        <f t="shared" si="8"/>
        <v>72.72</v>
      </c>
      <c r="BU6" s="21">
        <f t="shared" si="8"/>
        <v>84.12</v>
      </c>
      <c r="BV6" s="21">
        <f t="shared" si="8"/>
        <v>80.58</v>
      </c>
      <c r="BW6" s="21">
        <f t="shared" si="8"/>
        <v>78.92</v>
      </c>
      <c r="BX6" s="21">
        <f t="shared" si="8"/>
        <v>74.17</v>
      </c>
      <c r="BY6" s="21">
        <f t="shared" si="8"/>
        <v>79.77</v>
      </c>
      <c r="BZ6" s="21">
        <f t="shared" si="8"/>
        <v>79.63</v>
      </c>
      <c r="CA6" s="20" t="str">
        <f>IF(CA7="","",IF(CA7="-","【-】","【"&amp;SUBSTITUTE(TEXT(CA7,"#,##0.00"),"-","△")&amp;"】"))</f>
        <v>【99.73】</v>
      </c>
      <c r="CB6" s="21">
        <f>IF(CB7="",NA(),CB7)</f>
        <v>150</v>
      </c>
      <c r="CC6" s="21">
        <f t="shared" ref="CC6:CK6" si="9">IF(CC7="",NA(),CC7)</f>
        <v>150</v>
      </c>
      <c r="CD6" s="21">
        <f t="shared" si="9"/>
        <v>150</v>
      </c>
      <c r="CE6" s="21">
        <f t="shared" si="9"/>
        <v>150</v>
      </c>
      <c r="CF6" s="21">
        <f t="shared" si="9"/>
        <v>161.35</v>
      </c>
      <c r="CG6" s="21">
        <f t="shared" si="9"/>
        <v>216.21</v>
      </c>
      <c r="CH6" s="21">
        <f t="shared" si="9"/>
        <v>220.31</v>
      </c>
      <c r="CI6" s="21">
        <f t="shared" si="9"/>
        <v>230.95</v>
      </c>
      <c r="CJ6" s="21">
        <f t="shared" si="9"/>
        <v>214.56</v>
      </c>
      <c r="CK6" s="21">
        <f t="shared" si="9"/>
        <v>213.66</v>
      </c>
      <c r="CL6" s="20" t="str">
        <f>IF(CL7="","",IF(CL7="-","【-】","【"&amp;SUBSTITUTE(TEXT(CL7,"#,##0.00"),"-","△")&amp;"】"))</f>
        <v>【134.98】</v>
      </c>
      <c r="CM6" s="21">
        <f>IF(CM7="",NA(),CM7)</f>
        <v>35.17</v>
      </c>
      <c r="CN6" s="21">
        <f t="shared" ref="CN6:CV6" si="10">IF(CN7="",NA(),CN7)</f>
        <v>32.5</v>
      </c>
      <c r="CO6" s="21">
        <f t="shared" si="10"/>
        <v>31.96</v>
      </c>
      <c r="CP6" s="21">
        <f t="shared" si="10"/>
        <v>32.130000000000003</v>
      </c>
      <c r="CQ6" s="21">
        <f t="shared" si="10"/>
        <v>31.96</v>
      </c>
      <c r="CR6" s="21">
        <f t="shared" si="10"/>
        <v>50.24</v>
      </c>
      <c r="CS6" s="21">
        <f t="shared" si="10"/>
        <v>49.68</v>
      </c>
      <c r="CT6" s="21">
        <f t="shared" si="10"/>
        <v>49.27</v>
      </c>
      <c r="CU6" s="21">
        <f t="shared" si="10"/>
        <v>49.47</v>
      </c>
      <c r="CV6" s="21">
        <f t="shared" si="10"/>
        <v>48.19</v>
      </c>
      <c r="CW6" s="20" t="str">
        <f>IF(CW7="","",IF(CW7="-","【-】","【"&amp;SUBSTITUTE(TEXT(CW7,"#,##0.00"),"-","△")&amp;"】"))</f>
        <v>【59.99】</v>
      </c>
      <c r="CX6" s="21">
        <f>IF(CX7="",NA(),CX7)</f>
        <v>95.12</v>
      </c>
      <c r="CY6" s="21">
        <f t="shared" ref="CY6:DG6" si="11">IF(CY7="",NA(),CY7)</f>
        <v>94.01</v>
      </c>
      <c r="CZ6" s="21">
        <f t="shared" si="11"/>
        <v>95.43</v>
      </c>
      <c r="DA6" s="21">
        <f t="shared" si="11"/>
        <v>95.46</v>
      </c>
      <c r="DB6" s="21">
        <f t="shared" si="11"/>
        <v>95.53</v>
      </c>
      <c r="DC6" s="21">
        <f t="shared" si="11"/>
        <v>84.17</v>
      </c>
      <c r="DD6" s="21">
        <f t="shared" si="11"/>
        <v>83.35</v>
      </c>
      <c r="DE6" s="21">
        <f t="shared" si="11"/>
        <v>83.16</v>
      </c>
      <c r="DF6" s="21">
        <f t="shared" si="11"/>
        <v>82.06</v>
      </c>
      <c r="DG6" s="21">
        <f t="shared" si="11"/>
        <v>82.26</v>
      </c>
      <c r="DH6" s="20" t="str">
        <f>IF(DH7="","",IF(DH7="-","【-】","【"&amp;SUBSTITUTE(TEXT(DH7,"#,##0.00"),"-","△")&amp;"】"))</f>
        <v>【95.72】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0.13</v>
      </c>
      <c r="EK6" s="21">
        <f t="shared" si="14"/>
        <v>0.12</v>
      </c>
      <c r="EL6" s="21">
        <f t="shared" si="14"/>
        <v>0.1</v>
      </c>
      <c r="EM6" s="21">
        <f t="shared" si="14"/>
        <v>0.32</v>
      </c>
      <c r="EN6" s="21">
        <f t="shared" si="14"/>
        <v>0.1</v>
      </c>
      <c r="EO6" s="20" t="str">
        <f>IF(EO7="","",IF(EO7="-","【-】","【"&amp;SUBSTITUTE(TEXT(EO7,"#,##0.00"),"-","△")&amp;"】"))</f>
        <v>【0.24】</v>
      </c>
    </row>
    <row r="7" spans="1:145" s="22" customFormat="1" x14ac:dyDescent="0.15">
      <c r="A7" s="14"/>
      <c r="B7" s="23">
        <v>2021</v>
      </c>
      <c r="C7" s="23">
        <v>464686</v>
      </c>
      <c r="D7" s="23">
        <v>47</v>
      </c>
      <c r="E7" s="23">
        <v>17</v>
      </c>
      <c r="F7" s="23">
        <v>1</v>
      </c>
      <c r="G7" s="23">
        <v>0</v>
      </c>
      <c r="H7" s="23" t="s">
        <v>96</v>
      </c>
      <c r="I7" s="23" t="s">
        <v>97</v>
      </c>
      <c r="J7" s="23" t="s">
        <v>98</v>
      </c>
      <c r="K7" s="23" t="s">
        <v>99</v>
      </c>
      <c r="L7" s="23" t="s">
        <v>100</v>
      </c>
      <c r="M7" s="23" t="s">
        <v>101</v>
      </c>
      <c r="N7" s="24" t="s">
        <v>102</v>
      </c>
      <c r="O7" s="24" t="s">
        <v>103</v>
      </c>
      <c r="P7" s="24">
        <v>25.92</v>
      </c>
      <c r="Q7" s="24">
        <v>106.1</v>
      </c>
      <c r="R7" s="24">
        <v>2640</v>
      </c>
      <c r="S7" s="24">
        <v>12448</v>
      </c>
      <c r="T7" s="24">
        <v>100.64</v>
      </c>
      <c r="U7" s="24">
        <v>123.69</v>
      </c>
      <c r="V7" s="24">
        <v>3196</v>
      </c>
      <c r="W7" s="24">
        <v>1.84</v>
      </c>
      <c r="X7" s="24">
        <v>1736.96</v>
      </c>
      <c r="Y7" s="24">
        <v>70.8</v>
      </c>
      <c r="Z7" s="24">
        <v>71.31</v>
      </c>
      <c r="AA7" s="24">
        <v>73.069999999999993</v>
      </c>
      <c r="AB7" s="24">
        <v>83.66</v>
      </c>
      <c r="AC7" s="24">
        <v>87.8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4877.25</v>
      </c>
      <c r="BG7" s="24">
        <v>563.84</v>
      </c>
      <c r="BH7" s="24">
        <v>492.76</v>
      </c>
      <c r="BI7" s="24">
        <v>202.99</v>
      </c>
      <c r="BJ7" s="24">
        <v>211.65</v>
      </c>
      <c r="BK7" s="24">
        <v>1124.26</v>
      </c>
      <c r="BL7" s="24">
        <v>1048.23</v>
      </c>
      <c r="BM7" s="24">
        <v>1130.42</v>
      </c>
      <c r="BN7" s="24">
        <v>1245.0999999999999</v>
      </c>
      <c r="BO7" s="24">
        <v>1108.8</v>
      </c>
      <c r="BP7" s="24">
        <v>669.11</v>
      </c>
      <c r="BQ7" s="24">
        <v>71.819999999999993</v>
      </c>
      <c r="BR7" s="24">
        <v>70.150000000000006</v>
      </c>
      <c r="BS7" s="24">
        <v>71.16</v>
      </c>
      <c r="BT7" s="24">
        <v>72.72</v>
      </c>
      <c r="BU7" s="24">
        <v>84.12</v>
      </c>
      <c r="BV7" s="24">
        <v>80.58</v>
      </c>
      <c r="BW7" s="24">
        <v>78.92</v>
      </c>
      <c r="BX7" s="24">
        <v>74.17</v>
      </c>
      <c r="BY7" s="24">
        <v>79.77</v>
      </c>
      <c r="BZ7" s="24">
        <v>79.63</v>
      </c>
      <c r="CA7" s="24">
        <v>99.73</v>
      </c>
      <c r="CB7" s="24">
        <v>150</v>
      </c>
      <c r="CC7" s="24">
        <v>150</v>
      </c>
      <c r="CD7" s="24">
        <v>150</v>
      </c>
      <c r="CE7" s="24">
        <v>150</v>
      </c>
      <c r="CF7" s="24">
        <v>161.35</v>
      </c>
      <c r="CG7" s="24">
        <v>216.21</v>
      </c>
      <c r="CH7" s="24">
        <v>220.31</v>
      </c>
      <c r="CI7" s="24">
        <v>230.95</v>
      </c>
      <c r="CJ7" s="24">
        <v>214.56</v>
      </c>
      <c r="CK7" s="24">
        <v>213.66</v>
      </c>
      <c r="CL7" s="24">
        <v>134.97999999999999</v>
      </c>
      <c r="CM7" s="24">
        <v>35.17</v>
      </c>
      <c r="CN7" s="24">
        <v>32.5</v>
      </c>
      <c r="CO7" s="24">
        <v>31.96</v>
      </c>
      <c r="CP7" s="24">
        <v>32.130000000000003</v>
      </c>
      <c r="CQ7" s="24">
        <v>31.96</v>
      </c>
      <c r="CR7" s="24">
        <v>50.24</v>
      </c>
      <c r="CS7" s="24">
        <v>49.68</v>
      </c>
      <c r="CT7" s="24">
        <v>49.27</v>
      </c>
      <c r="CU7" s="24">
        <v>49.47</v>
      </c>
      <c r="CV7" s="24">
        <v>48.19</v>
      </c>
      <c r="CW7" s="24">
        <v>59.99</v>
      </c>
      <c r="CX7" s="24">
        <v>95.12</v>
      </c>
      <c r="CY7" s="24">
        <v>94.01</v>
      </c>
      <c r="CZ7" s="24">
        <v>95.43</v>
      </c>
      <c r="DA7" s="24">
        <v>95.46</v>
      </c>
      <c r="DB7" s="24">
        <v>95.53</v>
      </c>
      <c r="DC7" s="24">
        <v>84.17</v>
      </c>
      <c r="DD7" s="24">
        <v>83.35</v>
      </c>
      <c r="DE7" s="24">
        <v>83.16</v>
      </c>
      <c r="DF7" s="24">
        <v>82.06</v>
      </c>
      <c r="DG7" s="24">
        <v>82.26</v>
      </c>
      <c r="DH7" s="24">
        <v>95.72</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0.13</v>
      </c>
      <c r="EK7" s="24">
        <v>0.12</v>
      </c>
      <c r="EL7" s="24">
        <v>0.1</v>
      </c>
      <c r="EM7" s="24">
        <v>0.32</v>
      </c>
      <c r="EN7" s="24">
        <v>0.1</v>
      </c>
      <c r="EO7" s="24">
        <v>0.24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104</v>
      </c>
      <c r="C9" s="26" t="s">
        <v>105</v>
      </c>
      <c r="D9" s="26" t="s">
        <v>106</v>
      </c>
      <c r="E9" s="26" t="s">
        <v>107</v>
      </c>
      <c r="F9" s="26"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109</v>
      </c>
    </row>
    <row r="12" spans="1:145" x14ac:dyDescent="0.15">
      <c r="B12">
        <v>1</v>
      </c>
      <c r="C12">
        <v>1</v>
      </c>
      <c r="D12">
        <v>1</v>
      </c>
      <c r="E12">
        <v>2</v>
      </c>
      <c r="F12">
        <v>3</v>
      </c>
      <c r="G12" t="s">
        <v>110</v>
      </c>
    </row>
    <row r="13" spans="1:145" x14ac:dyDescent="0.15">
      <c r="B13" t="s">
        <v>111</v>
      </c>
      <c r="C13" t="s">
        <v>112</v>
      </c>
      <c r="D13" t="s">
        <v>113</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田實涼</cp:lastModifiedBy>
  <dcterms:created xsi:type="dcterms:W3CDTF">2023-01-12T23:54:40Z</dcterms:created>
  <dcterms:modified xsi:type="dcterms:W3CDTF">2023-02-09T07:46:56Z</dcterms:modified>
  <cp:category/>
</cp:coreProperties>
</file>