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24 湧水町◎\03再提出\"/>
    </mc:Choice>
  </mc:AlternateContent>
  <workbookProtection workbookAlgorithmName="SHA-512" workbookHashValue="+JVrPfrLdAxwXqzxopsCqvJ7C2CBxr/pTz9wdjn2Q4QoERTmUwDFQxNiDPPkZ2PY3RR+HvkGlUD2VN9tHn4kXw==" workbookSaltValue="YT6j7uIcsrGrP5OznFs7ZA==" workbookSpinCount="100000" lockStructure="1"/>
  <bookViews>
    <workbookView xWindow="-120" yWindow="-120" windowWidth="24240" windowHeight="1314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O6" i="5"/>
  <c r="I10" i="4" s="1"/>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I85" i="4"/>
  <c r="H85" i="4"/>
  <c r="E85" i="4"/>
  <c r="BB10" i="4"/>
  <c r="AT10" i="4"/>
  <c r="W10" i="4"/>
  <c r="P10" i="4"/>
  <c r="BB8" i="4"/>
  <c r="AT8" i="4"/>
  <c r="AL8" i="4"/>
  <c r="AD8" i="4"/>
  <c r="W8" i="4"/>
  <c r="P8" i="4"/>
  <c r="I8"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<sst xmlns="http://schemas.openxmlformats.org/spreadsheetml/2006/main" count="228" uniqueCount="114">
  <si>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</si>
  <si>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</si>
  <si>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</si>
  <si>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</si>
  <si>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</si>
  <si>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</si>
  <si>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</si>
  <si>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</si>
  <si>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</si>
  <si>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</si>
  <si>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</si>
  <si>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</si>
  <si>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</si>
  <si>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</si>
  <si>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</si>
  <si>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</si>
  <si>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</si>
  <si>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</si>
  <si>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</si>
  <si>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</si>
  <si>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</si>
  <si>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</si>
  <si>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</si>
  <si>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</si>
  <si>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</si>
  <si>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</si>
  <si>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</si>
  <si>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</si>
  <si>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</si>
  <si>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</si>
  <si>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</si>
  <si>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</si>
  <si>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</si>
  <si>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</si>
  <si>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</si>
  <si>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</si>
  <si>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</si>
  <si>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</si>
  <si>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</si>
  <si>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</si>
  <si>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</si>
  <si>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</si>
  <si>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</si>
  <si>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</si>
  <si>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</si>
  <si>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</si>
  <si>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</si>
  <si>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</si>
  <si>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</si>
  <si>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</si>
  <si>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</si>
  <si>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</si>
  <si>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</si>
  <si>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</si>
  <si>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</si>
  <si>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</si>
  <si>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</si>
  <si>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</si>
  <si>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</si>
  <si>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</si>
  <si>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</si>
  <si>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</si>
  <si>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</si>
  <si>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</si>
  <si>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</si>
  <si>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</si>
  <si>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</si>
  <si>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</si>
  <si>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</si>
  <si>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</si>
  <si>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</si>
  <si>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</si>
  <si>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</si>
  <si>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</si>
  <si>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</si>
  <si>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</si>
  <si>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</si>
  <si>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</si>
  <si>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</si>
  <si>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</si>
  <si>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</si>
  <si>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</si>
  <si>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</si>
  <si>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</si>
  <si>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</si>
  <si>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</si>
  <si>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</si>
  <si>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</si>
  <si>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</si>
  <si>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</si>
  <si>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</si>
  <si>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</si>
  <si>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</si>
  <si>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湧水町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</si>
  <si>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</si>
  <si>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</si>
  <si>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</si>
  <si>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</si>
  <si>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</si>
  <si>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</si>
  <si>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</si>
  <si>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</si>
  <si>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</si>
  <si>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</si>
  <si>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</si>
  <si>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</si>
  <si>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</si>
  <si>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</si>
  <si>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</si>
  <si>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</si>
  <si>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</si>
  <si>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引き続き，経営に見合った更新投資を行い，料金水準の適切性等を考慮しながら，今後，経営に与える影響などの具体的な経営分析により将来を踏まえた経営改善の必要性があると考える。</t>
    <rPh sb="40" eb="42">
      <t>ケイエイ</t>
    </rPh>
    <rPh sb="43" eb="44">
      <t>アタ</t>
    </rPh>
    <rPh sb="46" eb="48">
      <t>エイキョウ</t>
    </rPh>
    <rPh sb="51" eb="54">
      <t>グタイテキ</t>
    </rPh>
    <rPh sb="69" eb="71">
      <t>ケイエイ</t>
    </rPh>
    <phoneticPr fontId="16"/>
  </si>
  <si>
    <t>①有形固定資産減価償却率
　毎年老朽管等更新を行っているため償却率が少しずつ増加している。今後も老朽管等の更新等も行う必要があるため，施設の経年比較を行い，経営に見合った投資・更新計画を立てる必要がある。
②管路経年化率
　老朽管更新には，多額の費用が必要となり先送りになることもあるので，重要施設区域への耐震管の布設や漏水の多発している区域を優先的に取替えるなど，効率的な更新計画を立てて行く必要がある。
③管路更新率
　R3年度は町道改良等や県営事業により，新たに水道管を布設したことで老朽管の布設替工事を縮小した。職員不足で計画的な更新ができない状況にあるが，今後も管路の更新投資を増やす必要性が高いため，管路更新を計画的に行っていくための職員不足解消や財源投資のあり方について検討する必要がある。</t>
    <rPh sb="14" eb="16">
      <t>マイトシ</t>
    </rPh>
    <rPh sb="16" eb="18">
      <t>ロウキュウ</t>
    </rPh>
    <rPh sb="18" eb="19">
      <t>カン</t>
    </rPh>
    <rPh sb="19" eb="20">
      <t>トウ</t>
    </rPh>
    <rPh sb="20" eb="22">
      <t>コウシン</t>
    </rPh>
    <rPh sb="23" eb="24">
      <t>オコナ</t>
    </rPh>
    <rPh sb="30" eb="32">
      <t>ショウキャク</t>
    </rPh>
    <rPh sb="32" eb="33">
      <t>リツ</t>
    </rPh>
    <rPh sb="37" eb="39">
      <t>ゾウカ</t>
    </rPh>
    <rPh sb="48" eb="50">
      <t>ロウキュウ</t>
    </rPh>
    <rPh sb="111" eb="113">
      <t>ロウキュウ</t>
    </rPh>
    <rPh sb="113" eb="114">
      <t>カン</t>
    </rPh>
    <rPh sb="114" eb="116">
      <t>コウシン</t>
    </rPh>
    <rPh sb="171" eb="173">
      <t>ユウセン</t>
    </rPh>
    <rPh sb="173" eb="174">
      <t>テキ</t>
    </rPh>
    <rPh sb="175" eb="177">
      <t>トリカエ</t>
    </rPh>
    <rPh sb="182" eb="185">
      <t>コウリツテキ</t>
    </rPh>
    <rPh sb="188" eb="190">
      <t>ケイカク</t>
    </rPh>
    <rPh sb="191" eb="192">
      <t>タ</t>
    </rPh>
    <rPh sb="194" eb="195">
      <t>イ</t>
    </rPh>
    <rPh sb="196" eb="198">
      <t>ヒツヨウ</t>
    </rPh>
    <rPh sb="217" eb="219">
      <t>チョウドウ</t>
    </rPh>
    <rPh sb="219" eb="221">
      <t>カイリョウ</t>
    </rPh>
    <rPh sb="221" eb="222">
      <t>トウ</t>
    </rPh>
    <rPh sb="223" eb="225">
      <t>ケンエイ</t>
    </rPh>
    <rPh sb="225" eb="227">
      <t>ジギョウ</t>
    </rPh>
    <rPh sb="244" eb="246">
      <t>ロウキュウ</t>
    </rPh>
    <rPh sb="246" eb="247">
      <t>カン</t>
    </rPh>
    <rPh sb="248" eb="250">
      <t>フセツ</t>
    </rPh>
    <rPh sb="250" eb="251">
      <t>カ</t>
    </rPh>
    <rPh sb="251" eb="253">
      <t>コウジ</t>
    </rPh>
    <rPh sb="259" eb="261">
      <t>ショクイン</t>
    </rPh>
    <rPh sb="261" eb="263">
      <t>フソク</t>
    </rPh>
    <rPh sb="264" eb="267">
      <t>ケイカクテキ</t>
    </rPh>
    <rPh sb="268" eb="270">
      <t>コウシン</t>
    </rPh>
    <rPh sb="275" eb="277">
      <t>ジョウキョウ</t>
    </rPh>
    <rPh sb="305" eb="307">
      <t>カンロ</t>
    </rPh>
    <rPh sb="307" eb="309">
      <t>コウシン</t>
    </rPh>
    <rPh sb="322" eb="324">
      <t>ショクイン</t>
    </rPh>
    <rPh sb="324" eb="326">
      <t>フソク</t>
    </rPh>
    <rPh sb="326" eb="328">
      <t>カイショウ</t>
    </rPh>
    <rPh sb="329" eb="331">
      <t>ザイゲン</t>
    </rPh>
    <rPh sb="345" eb="347">
      <t>ヒツヨウ</t>
    </rPh>
    <phoneticPr fontId="16"/>
  </si>
  <si>
    <t>①経営収支比率
　R2年度より上昇しているが年々人口減少に伴い，給水収益が減少してきているため,更なる費用削減や更新投資等に充てる財源確保に努める必要がある。
②累積欠損金比率
　今後経年劣化に対し将来を踏まえた分析が必要。
③流動比率
　H30年度までは流動負債に建設改良費等に充てるための企業債を含んでいたが，R1年度より含んでいないため増加している。今後の更新工事については、経営分析等を行い、流動比率の確保に努めたい。
④企業債残高対給水収益比率
　類似団体に比べ高い状況にあったが，R3年度についてはほぼ平均値となっている。今後も企業債の借入抑制に努めたい。
⑤料金回収率
　R2年度のコロナ感染症拡大による生活支援経済支援で実施した基本料金減免による収益減が，R3年度では例年の収益に戻ったため。今後も引き続き経営改善や給水収益の増加に努めたい。
⑥給水原価
　今後，分析を踏まえた投資の効率化や維持管理費の削減が必要であるが他団体と比較すると費用は抑えられている。
⑦施設利用率
　H27年度から簡水の統合整備事業等により施設の統廃合を計画的に行った。引き続き現状分析やダウンサイジング等の検討も進めていきたい。
⑧有収率
　管路の老朽化による漏水が原因であり，近年改善されつつある。今後も老朽管更新や漏水調査などを行い，漏水対策に努めていく。</t>
    <rPh sb="11" eb="12">
      <t>ネン</t>
    </rPh>
    <rPh sb="12" eb="13">
      <t>ド</t>
    </rPh>
    <rPh sb="22" eb="24">
      <t>ネンネン</t>
    </rPh>
    <rPh sb="27" eb="28">
      <t>ショウ</t>
    </rPh>
    <rPh sb="48" eb="49">
      <t>サラ</t>
    </rPh>
    <rPh sb="51" eb="53">
      <t>ヒヨウ</t>
    </rPh>
    <rPh sb="53" eb="55">
      <t>サクゲン</t>
    </rPh>
    <rPh sb="56" eb="58">
      <t>コウシン</t>
    </rPh>
    <rPh sb="58" eb="60">
      <t>トウシ</t>
    </rPh>
    <rPh sb="60" eb="61">
      <t>トウ</t>
    </rPh>
    <rPh sb="62" eb="63">
      <t>ア</t>
    </rPh>
    <rPh sb="65" eb="67">
      <t>ザイゲン</t>
    </rPh>
    <rPh sb="67" eb="69">
      <t>カクホ</t>
    </rPh>
    <rPh sb="70" eb="71">
      <t>ツト</t>
    </rPh>
    <rPh sb="73" eb="75">
      <t>ヒツヨウ</t>
    </rPh>
    <rPh sb="94" eb="96">
      <t>レッカ</t>
    </rPh>
    <rPh sb="109" eb="111">
      <t>ヒツヨウ</t>
    </rPh>
    <rPh sb="128" eb="130">
      <t>リュウドウ</t>
    </rPh>
    <rPh sb="130" eb="132">
      <t>フサイ</t>
    </rPh>
    <rPh sb="133" eb="135">
      <t>ケンセツ</t>
    </rPh>
    <rPh sb="135" eb="137">
      <t>カイリョウ</t>
    </rPh>
    <rPh sb="137" eb="138">
      <t>ヒ</t>
    </rPh>
    <rPh sb="138" eb="139">
      <t>トウ</t>
    </rPh>
    <rPh sb="140" eb="141">
      <t>ア</t>
    </rPh>
    <rPh sb="146" eb="148">
      <t>キギョウ</t>
    </rPh>
    <rPh sb="148" eb="149">
      <t>サイ</t>
    </rPh>
    <rPh sb="150" eb="151">
      <t>フク</t>
    </rPh>
    <rPh sb="159" eb="160">
      <t>ネン</t>
    </rPh>
    <rPh sb="160" eb="161">
      <t>ド</t>
    </rPh>
    <rPh sb="163" eb="164">
      <t>フク</t>
    </rPh>
    <rPh sb="171" eb="173">
      <t>ゾウカ</t>
    </rPh>
    <rPh sb="178" eb="180">
      <t>コンゴ</t>
    </rPh>
    <rPh sb="181" eb="183">
      <t>コウシン</t>
    </rPh>
    <rPh sb="183" eb="185">
      <t>コウジ</t>
    </rPh>
    <rPh sb="248" eb="250">
      <t>ネンド</t>
    </rPh>
    <rPh sb="257" eb="260">
      <t>ヘイキンチ</t>
    </rPh>
    <rPh sb="267" eb="269">
      <t>コンゴ</t>
    </rPh>
    <rPh sb="270" eb="272">
      <t>キギョウ</t>
    </rPh>
    <rPh sb="272" eb="273">
      <t>サイ</t>
    </rPh>
    <rPh sb="274" eb="276">
      <t>カリイレ</t>
    </rPh>
    <rPh sb="276" eb="278">
      <t>ヨクセイ</t>
    </rPh>
    <rPh sb="279" eb="280">
      <t>ツト</t>
    </rPh>
    <rPh sb="295" eb="297">
      <t>ネンド</t>
    </rPh>
    <rPh sb="301" eb="304">
      <t>カンセンショウ</t>
    </rPh>
    <rPh sb="304" eb="306">
      <t>カクダイ</t>
    </rPh>
    <rPh sb="309" eb="311">
      <t>セイカツ</t>
    </rPh>
    <rPh sb="311" eb="313">
      <t>シエン</t>
    </rPh>
    <rPh sb="313" eb="315">
      <t>ケイザイ</t>
    </rPh>
    <rPh sb="315" eb="317">
      <t>シエン</t>
    </rPh>
    <rPh sb="318" eb="320">
      <t>ジッシ</t>
    </rPh>
    <rPh sb="322" eb="324">
      <t>キホン</t>
    </rPh>
    <rPh sb="324" eb="326">
      <t>リョウキン</t>
    </rPh>
    <rPh sb="326" eb="328">
      <t>ゲンメン</t>
    </rPh>
    <rPh sb="331" eb="333">
      <t>シュウエキ</t>
    </rPh>
    <rPh sb="333" eb="334">
      <t>ゲン</t>
    </rPh>
    <rPh sb="338" eb="340">
      <t>ネンド</t>
    </rPh>
    <rPh sb="354" eb="356">
      <t>コンゴ</t>
    </rPh>
    <rPh sb="390" eb="392">
      <t>ブンセキ</t>
    </rPh>
    <rPh sb="393" eb="394">
      <t>フ</t>
    </rPh>
    <rPh sb="475" eb="478">
      <t>ケイカクテキ</t>
    </rPh>
    <rPh sb="500" eb="501">
      <t>トウ</t>
    </rPh>
    <rPh sb="502" eb="504">
      <t>ケントウ</t>
    </rPh>
    <rPh sb="505" eb="506">
      <t>スス</t>
    </rPh>
    <rPh sb="538" eb="540">
      <t>キンネン</t>
    </rPh>
    <rPh sb="540" eb="542">
      <t>カイゼン</t>
    </rPh>
    <rPh sb="549" eb="551">
      <t>コンゴ</t>
    </rPh>
    <rPh sb="565" eb="566">
      <t>オコナ</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</si>
</sst>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7" fillId="0" borderId="9" xfId="2" applyFont="1" applyBorder="1" applyAlignment="1" applyProtection="1">
      <alignment horizontal="left" vertical="top" wrapText="1"/>
      <protection locked="0"/>
    </xf>
    <xf numFmtId="0" fontId="17" fillId="0" borderId="0" xfId="2" applyFont="1" applyAlignment="1" applyProtection="1">
      <alignment horizontal="left" vertical="top" wrapText="1"/>
      <protection locked="0"/>
    </xf>
    <xf numFmtId="0" fontId="17" fillId="0" borderId="10" xfId="2"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2.4900000000000002</c:v>
                </c:pt>
                <c:pt idx="1">
                  <c:v>1.08</c:v>
                </c:pt>
                <c:pt idx="2">
                  <c:v>0.64</c:v>
                </c:pt>
                <c:pt idx="3">
                  <c:v>0.27</c:v>
                </c:pt>
                <c:pt idx="4">
                  <c:v>0.26</c:v>
                </c:pt>
              </c:numCache>
            </c:numRef>
          </c:val>
          <c:extLst>
            <c:ext xmlns:c16="http://schemas.microsoft.com/office/drawing/2014/chart" uri="{C3380CC4-5D6E-409C-BE32-E72D297353CC}">
              <c16:uniqueId val="{00000000-CE0D-43A5-A0EE-041FB61454B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c:v>
                </c:pt>
                <c:pt idx="4">
                  <c:v>0.36</c:v>
                </c:pt>
              </c:numCache>
            </c:numRef>
          </c:val>
          <c:smooth val="0"/>
          <c:extLst>
            <c:ext xmlns:c16="http://schemas.microsoft.com/office/drawing/2014/chart" uri="{C3380CC4-5D6E-409C-BE32-E72D297353CC}">
              <c16:uniqueId val="{00000001-CE0D-43A5-A0EE-041FB61454B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78.25</c:v>
                </c:pt>
                <c:pt idx="1">
                  <c:v>76.59</c:v>
                </c:pt>
                <c:pt idx="2">
                  <c:v>78.52</c:v>
                </c:pt>
                <c:pt idx="3">
                  <c:v>79.239999999999995</c:v>
                </c:pt>
                <c:pt idx="4">
                  <c:v>77.08</c:v>
                </c:pt>
              </c:numCache>
            </c:numRef>
          </c:val>
          <c:extLst>
            <c:ext xmlns:c16="http://schemas.microsoft.com/office/drawing/2014/chart" uri="{C3380CC4-5D6E-409C-BE32-E72D297353CC}">
              <c16:uniqueId val="{00000000-C32D-445D-A86B-CF43EBC5AF4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49.38</c:v>
                </c:pt>
                <c:pt idx="4">
                  <c:v>50.09</c:v>
                </c:pt>
              </c:numCache>
            </c:numRef>
          </c:val>
          <c:smooth val="0"/>
          <c:extLst>
            <c:ext xmlns:c16="http://schemas.microsoft.com/office/drawing/2014/chart" uri="{C3380CC4-5D6E-409C-BE32-E72D297353CC}">
              <c16:uniqueId val="{00000001-C32D-445D-A86B-CF43EBC5AF4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77.53</c:v>
                </c:pt>
                <c:pt idx="1">
                  <c:v>77.62</c:v>
                </c:pt>
                <c:pt idx="2">
                  <c:v>74.099999999999994</c:v>
                </c:pt>
                <c:pt idx="3">
                  <c:v>74.66</c:v>
                </c:pt>
                <c:pt idx="4">
                  <c:v>74.98</c:v>
                </c:pt>
              </c:numCache>
            </c:numRef>
          </c:val>
          <c:extLst>
            <c:ext xmlns:c16="http://schemas.microsoft.com/office/drawing/2014/chart" uri="{C3380CC4-5D6E-409C-BE32-E72D297353CC}">
              <c16:uniqueId val="{00000000-26EF-4737-B863-4114C184352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26EF-4737-B863-4114C184352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118.13</c:v>
                </c:pt>
                <c:pt idx="1">
                  <c:v>111.9</c:v>
                </c:pt>
                <c:pt idx="2">
                  <c:v>113.74</c:v>
                </c:pt>
                <c:pt idx="3">
                  <c:v>117.27</c:v>
                </c:pt>
                <c:pt idx="4">
                  <c:v>119.52</c:v>
                </c:pt>
              </c:numCache>
            </c:numRef>
          </c:val>
          <c:extLst>
            <c:ext xmlns:c16="http://schemas.microsoft.com/office/drawing/2014/chart" uri="{C3380CC4-5D6E-409C-BE32-E72D297353CC}">
              <c16:uniqueId val="{00000000-8F56-4872-80C4-806ACDD9B7A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105.34</c:v>
                </c:pt>
                <c:pt idx="4">
                  <c:v>105.77</c:v>
                </c:pt>
              </c:numCache>
            </c:numRef>
          </c:val>
          <c:smooth val="0"/>
          <c:extLst>
            <c:ext xmlns:c16="http://schemas.microsoft.com/office/drawing/2014/chart" uri="{C3380CC4-5D6E-409C-BE32-E72D297353CC}">
              <c16:uniqueId val="{00000001-8F56-4872-80C4-806ACDD9B7A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39.31</c:v>
                </c:pt>
                <c:pt idx="1">
                  <c:v>41.24</c:v>
                </c:pt>
                <c:pt idx="2">
                  <c:v>43.15</c:v>
                </c:pt>
                <c:pt idx="3">
                  <c:v>44.99</c:v>
                </c:pt>
                <c:pt idx="4">
                  <c:v>46.34</c:v>
                </c:pt>
              </c:numCache>
            </c:numRef>
          </c:val>
          <c:extLst>
            <c:ext xmlns:c16="http://schemas.microsoft.com/office/drawing/2014/chart" uri="{C3380CC4-5D6E-409C-BE32-E72D297353CC}">
              <c16:uniqueId val="{00000000-A2DD-4635-8965-8B5F2B47A64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47.5</c:v>
                </c:pt>
                <c:pt idx="4">
                  <c:v>48.41</c:v>
                </c:pt>
              </c:numCache>
            </c:numRef>
          </c:val>
          <c:smooth val="0"/>
          <c:extLst>
            <c:ext xmlns:c16="http://schemas.microsoft.com/office/drawing/2014/chart" uri="{C3380CC4-5D6E-409C-BE32-E72D297353CC}">
              <c16:uniqueId val="{00000001-A2DD-4635-8965-8B5F2B47A64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16.739999999999998</c:v>
                </c:pt>
                <c:pt idx="1">
                  <c:v>16.12</c:v>
                </c:pt>
                <c:pt idx="2">
                  <c:v>14.92</c:v>
                </c:pt>
                <c:pt idx="3">
                  <c:v>14.57</c:v>
                </c:pt>
                <c:pt idx="4">
                  <c:v>15.48</c:v>
                </c:pt>
              </c:numCache>
            </c:numRef>
          </c:val>
          <c:extLst>
            <c:ext xmlns:c16="http://schemas.microsoft.com/office/drawing/2014/chart" uri="{C3380CC4-5D6E-409C-BE32-E72D297353CC}">
              <c16:uniqueId val="{00000000-BC24-44AB-9639-9E3B66487FD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17.399999999999999</c:v>
                </c:pt>
                <c:pt idx="4">
                  <c:v>18.64</c:v>
                </c:pt>
              </c:numCache>
            </c:numRef>
          </c:val>
          <c:smooth val="0"/>
          <c:extLst>
            <c:ext xmlns:c16="http://schemas.microsoft.com/office/drawing/2014/chart" uri="{C3380CC4-5D6E-409C-BE32-E72D297353CC}">
              <c16:uniqueId val="{00000001-BC24-44AB-9639-9E3B66487FD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14-48F8-B447-D14A2E8162D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24.04</c:v>
                </c:pt>
                <c:pt idx="4">
                  <c:v>28.03</c:v>
                </c:pt>
              </c:numCache>
            </c:numRef>
          </c:val>
          <c:smooth val="0"/>
          <c:extLst>
            <c:ext xmlns:c16="http://schemas.microsoft.com/office/drawing/2014/chart" uri="{C3380CC4-5D6E-409C-BE32-E72D297353CC}">
              <c16:uniqueId val="{00000001-8414-48F8-B447-D14A2E8162D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952.81</c:v>
                </c:pt>
                <c:pt idx="1">
                  <c:v>826.98</c:v>
                </c:pt>
                <c:pt idx="2">
                  <c:v>5812.1</c:v>
                </c:pt>
                <c:pt idx="3">
                  <c:v>3754.36</c:v>
                </c:pt>
                <c:pt idx="4">
                  <c:v>5015.7299999999996</c:v>
                </c:pt>
              </c:numCache>
            </c:numRef>
          </c:val>
          <c:extLst>
            <c:ext xmlns:c16="http://schemas.microsoft.com/office/drawing/2014/chart" uri="{C3380CC4-5D6E-409C-BE32-E72D297353CC}">
              <c16:uniqueId val="{00000000-0AF0-4E7C-8622-9B6B026E6EB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0AF0-4E7C-8622-9B6B026E6EB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710.18</c:v>
                </c:pt>
                <c:pt idx="1">
                  <c:v>682.35</c:v>
                </c:pt>
                <c:pt idx="2">
                  <c:v>650.36</c:v>
                </c:pt>
                <c:pt idx="3">
                  <c:v>650.80999999999995</c:v>
                </c:pt>
                <c:pt idx="4">
                  <c:v>555.5</c:v>
                </c:pt>
              </c:numCache>
            </c:numRef>
          </c:val>
          <c:extLst>
            <c:ext xmlns:c16="http://schemas.microsoft.com/office/drawing/2014/chart" uri="{C3380CC4-5D6E-409C-BE32-E72D297353CC}">
              <c16:uniqueId val="{00000000-C2C8-4024-B517-9365DE5440E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585.59</c:v>
                </c:pt>
                <c:pt idx="4">
                  <c:v>561.34</c:v>
                </c:pt>
              </c:numCache>
            </c:numRef>
          </c:val>
          <c:smooth val="0"/>
          <c:extLst>
            <c:ext xmlns:c16="http://schemas.microsoft.com/office/drawing/2014/chart" uri="{C3380CC4-5D6E-409C-BE32-E72D297353CC}">
              <c16:uniqueId val="{00000001-C2C8-4024-B517-9365DE5440E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85.79</c:v>
                </c:pt>
                <c:pt idx="1">
                  <c:v>83.83</c:v>
                </c:pt>
                <c:pt idx="2">
                  <c:v>84.49</c:v>
                </c:pt>
                <c:pt idx="3">
                  <c:v>80.08</c:v>
                </c:pt>
                <c:pt idx="4">
                  <c:v>87.64</c:v>
                </c:pt>
              </c:numCache>
            </c:numRef>
          </c:val>
          <c:extLst>
            <c:ext xmlns:c16="http://schemas.microsoft.com/office/drawing/2014/chart" uri="{C3380CC4-5D6E-409C-BE32-E72D297353CC}">
              <c16:uniqueId val="{00000000-E115-4939-BC17-6A702AD4547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82.78</c:v>
                </c:pt>
                <c:pt idx="4">
                  <c:v>84.82</c:v>
                </c:pt>
              </c:numCache>
            </c:numRef>
          </c:val>
          <c:smooth val="0"/>
          <c:extLst>
            <c:ext xmlns:c16="http://schemas.microsoft.com/office/drawing/2014/chart" uri="{C3380CC4-5D6E-409C-BE32-E72D297353CC}">
              <c16:uniqueId val="{00000001-E115-4939-BC17-6A702AD4547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142.72</c:v>
                </c:pt>
                <c:pt idx="1">
                  <c:v>146.65</c:v>
                </c:pt>
                <c:pt idx="2">
                  <c:v>146.06</c:v>
                </c:pt>
                <c:pt idx="3">
                  <c:v>140.88999999999999</c:v>
                </c:pt>
                <c:pt idx="4">
                  <c:v>140.69999999999999</c:v>
                </c:pt>
              </c:numCache>
            </c:numRef>
          </c:val>
          <c:extLst>
            <c:ext xmlns:c16="http://schemas.microsoft.com/office/drawing/2014/chart" uri="{C3380CC4-5D6E-409C-BE32-E72D297353CC}">
              <c16:uniqueId val="{00000000-53A5-493F-94B0-BFFC62CE7ED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225.09</c:v>
                </c:pt>
                <c:pt idx="4">
                  <c:v>224.82</c:v>
                </c:pt>
              </c:numCache>
            </c:numRef>
          </c:val>
          <c:smooth val="0"/>
          <c:extLst>
            <c:ext xmlns:c16="http://schemas.microsoft.com/office/drawing/2014/chart" uri="{C3380CC4-5D6E-409C-BE32-E72D297353CC}">
              <c16:uniqueId val="{00000001-53A5-493F-94B0-BFFC62CE7ED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2" t="str">
        <f>データ!H6</f>
        <v>鹿児島県　湧水町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8869</v>
      </c>
      <c r="AM8" s="45"/>
      <c r="AN8" s="45"/>
      <c r="AO8" s="45"/>
      <c r="AP8" s="45"/>
      <c r="AQ8" s="45"/>
      <c r="AR8" s="45"/>
      <c r="AS8" s="45"/>
      <c r="AT8" s="46">
        <f>データ!$S$6</f>
        <v>144.29</v>
      </c>
      <c r="AU8" s="47"/>
      <c r="AV8" s="47"/>
      <c r="AW8" s="47"/>
      <c r="AX8" s="47"/>
      <c r="AY8" s="47"/>
      <c r="AZ8" s="47"/>
      <c r="BA8" s="47"/>
      <c r="BB8" s="48">
        <f>データ!$T$6</f>
        <v>61.47</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c r="A10" s="2"/>
      <c r="B10" s="46" t="str">
        <f>データ!$N$6</f>
        <v>-</v>
      </c>
      <c r="C10" s="47"/>
      <c r="D10" s="47"/>
      <c r="E10" s="47"/>
      <c r="F10" s="47"/>
      <c r="G10" s="47"/>
      <c r="H10" s="47"/>
      <c r="I10" s="46">
        <f>データ!$O$6</f>
        <v>74.349999999999994</v>
      </c>
      <c r="J10" s="47"/>
      <c r="K10" s="47"/>
      <c r="L10" s="47"/>
      <c r="M10" s="47"/>
      <c r="N10" s="47"/>
      <c r="O10" s="81"/>
      <c r="P10" s="48">
        <f>データ!$P$6</f>
        <v>98.63</v>
      </c>
      <c r="Q10" s="48"/>
      <c r="R10" s="48"/>
      <c r="S10" s="48"/>
      <c r="T10" s="48"/>
      <c r="U10" s="48"/>
      <c r="V10" s="48"/>
      <c r="W10" s="45">
        <f>データ!$Q$6</f>
        <v>2420</v>
      </c>
      <c r="X10" s="45"/>
      <c r="Y10" s="45"/>
      <c r="Z10" s="45"/>
      <c r="AA10" s="45"/>
      <c r="AB10" s="45"/>
      <c r="AC10" s="45"/>
      <c r="AD10" s="2"/>
      <c r="AE10" s="2"/>
      <c r="AF10" s="2"/>
      <c r="AG10" s="2"/>
      <c r="AH10" s="2"/>
      <c r="AI10" s="2"/>
      <c r="AJ10" s="2"/>
      <c r="AK10" s="2"/>
      <c r="AL10" s="45">
        <f>データ!$U$6</f>
        <v>8622</v>
      </c>
      <c r="AM10" s="45"/>
      <c r="AN10" s="45"/>
      <c r="AO10" s="45"/>
      <c r="AP10" s="45"/>
      <c r="AQ10" s="45"/>
      <c r="AR10" s="45"/>
      <c r="AS10" s="45"/>
      <c r="AT10" s="46">
        <f>データ!$V$6</f>
        <v>92</v>
      </c>
      <c r="AU10" s="47"/>
      <c r="AV10" s="47"/>
      <c r="AW10" s="47"/>
      <c r="AX10" s="47"/>
      <c r="AY10" s="47"/>
      <c r="AZ10" s="47"/>
      <c r="BA10" s="47"/>
      <c r="BB10" s="48">
        <f>データ!$W$6</f>
        <v>93.72</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113</v>
      </c>
      <c r="BM16" s="83"/>
      <c r="BN16" s="83"/>
      <c r="BO16" s="83"/>
      <c r="BP16" s="83"/>
      <c r="BQ16" s="83"/>
      <c r="BR16" s="83"/>
      <c r="BS16" s="83"/>
      <c r="BT16" s="83"/>
      <c r="BU16" s="83"/>
      <c r="BV16" s="83"/>
      <c r="BW16" s="83"/>
      <c r="BX16" s="83"/>
      <c r="BY16" s="83"/>
      <c r="BZ16" s="84"/>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2" t="s">
        <v>112</v>
      </c>
      <c r="BM47" s="83"/>
      <c r="BN47" s="83"/>
      <c r="BO47" s="83"/>
      <c r="BP47" s="83"/>
      <c r="BQ47" s="83"/>
      <c r="BR47" s="83"/>
      <c r="BS47" s="83"/>
      <c r="BT47" s="83"/>
      <c r="BU47" s="83"/>
      <c r="BV47" s="83"/>
      <c r="BW47" s="83"/>
      <c r="BX47" s="83"/>
      <c r="BY47" s="83"/>
      <c r="BZ47" s="84"/>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2"/>
      <c r="BM48" s="83"/>
      <c r="BN48" s="83"/>
      <c r="BO48" s="83"/>
      <c r="BP48" s="83"/>
      <c r="BQ48" s="83"/>
      <c r="BR48" s="83"/>
      <c r="BS48" s="83"/>
      <c r="BT48" s="83"/>
      <c r="BU48" s="83"/>
      <c r="BV48" s="83"/>
      <c r="BW48" s="83"/>
      <c r="BX48" s="83"/>
      <c r="BY48" s="83"/>
      <c r="BZ48" s="84"/>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2"/>
      <c r="BM49" s="83"/>
      <c r="BN49" s="83"/>
      <c r="BO49" s="83"/>
      <c r="BP49" s="83"/>
      <c r="BQ49" s="83"/>
      <c r="BR49" s="83"/>
      <c r="BS49" s="83"/>
      <c r="BT49" s="83"/>
      <c r="BU49" s="83"/>
      <c r="BV49" s="83"/>
      <c r="BW49" s="83"/>
      <c r="BX49" s="83"/>
      <c r="BY49" s="83"/>
      <c r="BZ49" s="84"/>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2"/>
      <c r="BM50" s="83"/>
      <c r="BN50" s="83"/>
      <c r="BO50" s="83"/>
      <c r="BP50" s="83"/>
      <c r="BQ50" s="83"/>
      <c r="BR50" s="83"/>
      <c r="BS50" s="83"/>
      <c r="BT50" s="83"/>
      <c r="BU50" s="83"/>
      <c r="BV50" s="83"/>
      <c r="BW50" s="83"/>
      <c r="BX50" s="83"/>
      <c r="BY50" s="83"/>
      <c r="BZ50" s="84"/>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2"/>
      <c r="BM51" s="83"/>
      <c r="BN51" s="83"/>
      <c r="BO51" s="83"/>
      <c r="BP51" s="83"/>
      <c r="BQ51" s="83"/>
      <c r="BR51" s="83"/>
      <c r="BS51" s="83"/>
      <c r="BT51" s="83"/>
      <c r="BU51" s="83"/>
      <c r="BV51" s="83"/>
      <c r="BW51" s="83"/>
      <c r="BX51" s="83"/>
      <c r="BY51" s="83"/>
      <c r="BZ51" s="84"/>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2"/>
      <c r="BM52" s="83"/>
      <c r="BN52" s="83"/>
      <c r="BO52" s="83"/>
      <c r="BP52" s="83"/>
      <c r="BQ52" s="83"/>
      <c r="BR52" s="83"/>
      <c r="BS52" s="83"/>
      <c r="BT52" s="83"/>
      <c r="BU52" s="83"/>
      <c r="BV52" s="83"/>
      <c r="BW52" s="83"/>
      <c r="BX52" s="83"/>
      <c r="BY52" s="83"/>
      <c r="BZ52" s="84"/>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2"/>
      <c r="BM53" s="83"/>
      <c r="BN53" s="83"/>
      <c r="BO53" s="83"/>
      <c r="BP53" s="83"/>
      <c r="BQ53" s="83"/>
      <c r="BR53" s="83"/>
      <c r="BS53" s="83"/>
      <c r="BT53" s="83"/>
      <c r="BU53" s="83"/>
      <c r="BV53" s="83"/>
      <c r="BW53" s="83"/>
      <c r="BX53" s="83"/>
      <c r="BY53" s="83"/>
      <c r="BZ53" s="84"/>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2"/>
      <c r="BM54" s="83"/>
      <c r="BN54" s="83"/>
      <c r="BO54" s="83"/>
      <c r="BP54" s="83"/>
      <c r="BQ54" s="83"/>
      <c r="BR54" s="83"/>
      <c r="BS54" s="83"/>
      <c r="BT54" s="83"/>
      <c r="BU54" s="83"/>
      <c r="BV54" s="83"/>
      <c r="BW54" s="83"/>
      <c r="BX54" s="83"/>
      <c r="BY54" s="83"/>
      <c r="BZ54" s="84"/>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2"/>
      <c r="BM55" s="83"/>
      <c r="BN55" s="83"/>
      <c r="BO55" s="83"/>
      <c r="BP55" s="83"/>
      <c r="BQ55" s="83"/>
      <c r="BR55" s="83"/>
      <c r="BS55" s="83"/>
      <c r="BT55" s="83"/>
      <c r="BU55" s="83"/>
      <c r="BV55" s="83"/>
      <c r="BW55" s="83"/>
      <c r="BX55" s="83"/>
      <c r="BY55" s="83"/>
      <c r="BZ55" s="84"/>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2"/>
      <c r="BM56" s="83"/>
      <c r="BN56" s="83"/>
      <c r="BO56" s="83"/>
      <c r="BP56" s="83"/>
      <c r="BQ56" s="83"/>
      <c r="BR56" s="83"/>
      <c r="BS56" s="83"/>
      <c r="BT56" s="83"/>
      <c r="BU56" s="83"/>
      <c r="BV56" s="83"/>
      <c r="BW56" s="83"/>
      <c r="BX56" s="83"/>
      <c r="BY56" s="83"/>
      <c r="BZ56" s="84"/>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2"/>
      <c r="BM57" s="83"/>
      <c r="BN57" s="83"/>
      <c r="BO57" s="83"/>
      <c r="BP57" s="83"/>
      <c r="BQ57" s="83"/>
      <c r="BR57" s="83"/>
      <c r="BS57" s="83"/>
      <c r="BT57" s="83"/>
      <c r="BU57" s="83"/>
      <c r="BV57" s="83"/>
      <c r="BW57" s="83"/>
      <c r="BX57" s="83"/>
      <c r="BY57" s="83"/>
      <c r="BZ57" s="84"/>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2"/>
      <c r="BM58" s="83"/>
      <c r="BN58" s="83"/>
      <c r="BO58" s="83"/>
      <c r="BP58" s="83"/>
      <c r="BQ58" s="83"/>
      <c r="BR58" s="83"/>
      <c r="BS58" s="83"/>
      <c r="BT58" s="83"/>
      <c r="BU58" s="83"/>
      <c r="BV58" s="83"/>
      <c r="BW58" s="83"/>
      <c r="BX58" s="83"/>
      <c r="BY58" s="83"/>
      <c r="BZ58" s="84"/>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2"/>
      <c r="BM59" s="83"/>
      <c r="BN59" s="83"/>
      <c r="BO59" s="83"/>
      <c r="BP59" s="83"/>
      <c r="BQ59" s="83"/>
      <c r="BR59" s="83"/>
      <c r="BS59" s="83"/>
      <c r="BT59" s="83"/>
      <c r="BU59" s="83"/>
      <c r="BV59" s="83"/>
      <c r="BW59" s="83"/>
      <c r="BX59" s="83"/>
      <c r="BY59" s="83"/>
      <c r="BZ59" s="84"/>
    </row>
    <row r="60" spans="1:78" ht="13.5" customHeight="1">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2"/>
      <c r="BM60" s="83"/>
      <c r="BN60" s="83"/>
      <c r="BO60" s="83"/>
      <c r="BP60" s="83"/>
      <c r="BQ60" s="83"/>
      <c r="BR60" s="83"/>
      <c r="BS60" s="83"/>
      <c r="BT60" s="83"/>
      <c r="BU60" s="83"/>
      <c r="BV60" s="83"/>
      <c r="BW60" s="83"/>
      <c r="BX60" s="83"/>
      <c r="BY60" s="83"/>
      <c r="BZ60" s="84"/>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2"/>
      <c r="BM61" s="83"/>
      <c r="BN61" s="83"/>
      <c r="BO61" s="83"/>
      <c r="BP61" s="83"/>
      <c r="BQ61" s="83"/>
      <c r="BR61" s="83"/>
      <c r="BS61" s="83"/>
      <c r="BT61" s="83"/>
      <c r="BU61" s="83"/>
      <c r="BV61" s="83"/>
      <c r="BW61" s="83"/>
      <c r="BX61" s="83"/>
      <c r="BY61" s="83"/>
      <c r="BZ61" s="84"/>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2"/>
      <c r="BM62" s="83"/>
      <c r="BN62" s="83"/>
      <c r="BO62" s="83"/>
      <c r="BP62" s="83"/>
      <c r="BQ62" s="83"/>
      <c r="BR62" s="83"/>
      <c r="BS62" s="83"/>
      <c r="BT62" s="83"/>
      <c r="BU62" s="83"/>
      <c r="BV62" s="83"/>
      <c r="BW62" s="83"/>
      <c r="BX62" s="83"/>
      <c r="BY62" s="83"/>
      <c r="BZ62" s="84"/>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b14nr6g7tjYql4Pbb0KanWexVL0bj8KYvsjCF8yKSDB5/hZ2Ypmzl05M+Om1rIfO8S8bRa6lk01da+t+BNVE4Q==" saltValue="xmAolL822bTReOQnU1yGA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2021</v>
      </c>
      <c r="C6" s="20">
        <f t="shared" ref="C6:W6" si="3">C7</f>
        <v>464520</v>
      </c>
      <c r="D6" s="20">
        <f t="shared" si="3"/>
        <v>46</v>
      </c>
      <c r="E6" s="20">
        <f t="shared" si="3"/>
        <v>1</v>
      </c>
      <c r="F6" s="20">
        <f t="shared" si="3"/>
        <v>0</v>
      </c>
      <c r="G6" s="20">
        <f t="shared" si="3"/>
        <v>1</v>
      </c>
      <c r="H6" s="20" t="str">
        <f t="shared" si="3"/>
        <v>鹿児島県　湧水町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74.349999999999994</v>
      </c>
      <c r="P6" s="21">
        <f t="shared" si="3"/>
        <v>98.63</v>
      </c>
      <c r="Q6" s="21">
        <f t="shared" si="3"/>
        <v>2420</v>
      </c>
      <c r="R6" s="21">
        <f t="shared" si="3"/>
        <v>8869</v>
      </c>
      <c r="S6" s="21">
        <f t="shared" si="3"/>
        <v>144.29</v>
      </c>
      <c r="T6" s="21">
        <f t="shared" si="3"/>
        <v>61.47</v>
      </c>
      <c r="U6" s="21">
        <f t="shared" si="3"/>
        <v>8622</v>
      </c>
      <c r="V6" s="21">
        <f t="shared" si="3"/>
        <v>92</v>
      </c>
      <c r="W6" s="21">
        <f t="shared" si="3"/>
        <v>93.72</v>
      </c>
      <c r="X6" s="22">
        <f>IF(X7="",NA(),X7)</f>
        <v>118.13</v>
      </c>
      <c r="Y6" s="22">
        <f t="shared" ref="Y6:AG6" si="4">IF(Y7="",NA(),Y7)</f>
        <v>111.9</v>
      </c>
      <c r="Z6" s="22">
        <f t="shared" si="4"/>
        <v>113.74</v>
      </c>
      <c r="AA6" s="22">
        <f t="shared" si="4"/>
        <v>117.27</v>
      </c>
      <c r="AB6" s="22">
        <f t="shared" si="4"/>
        <v>119.52</v>
      </c>
      <c r="AC6" s="22">
        <f t="shared" si="4"/>
        <v>104.47</v>
      </c>
      <c r="AD6" s="22">
        <f t="shared" si="4"/>
        <v>103.81</v>
      </c>
      <c r="AE6" s="22">
        <f t="shared" si="4"/>
        <v>104.35</v>
      </c>
      <c r="AF6" s="22">
        <f t="shared" si="4"/>
        <v>105.34</v>
      </c>
      <c r="AG6" s="22">
        <f t="shared" si="4"/>
        <v>105.77</v>
      </c>
      <c r="AH6" s="21" t="str">
        <f>IF(AH7="","",IF(AH7="-","【-】","【"&amp;SUBSTITUTE(TEXT(AH7,"#,##0.00"),"-","△")&amp;"】"))</f>
        <v>【111.39】</v>
      </c>
      <c r="AI6" s="21">
        <f>IF(AI7="",NA(),AI7)</f>
        <v>0</v>
      </c>
      <c r="AJ6" s="21">
        <f t="shared" ref="AJ6:AR6" si="5">IF(AJ7="",NA(),AJ7)</f>
        <v>0</v>
      </c>
      <c r="AK6" s="21">
        <f t="shared" si="5"/>
        <v>0</v>
      </c>
      <c r="AL6" s="21">
        <f t="shared" si="5"/>
        <v>0</v>
      </c>
      <c r="AM6" s="21">
        <f t="shared" si="5"/>
        <v>0</v>
      </c>
      <c r="AN6" s="22">
        <f t="shared" si="5"/>
        <v>16.399999999999999</v>
      </c>
      <c r="AO6" s="22">
        <f t="shared" si="5"/>
        <v>25.66</v>
      </c>
      <c r="AP6" s="22">
        <f t="shared" si="5"/>
        <v>21.69</v>
      </c>
      <c r="AQ6" s="22">
        <f t="shared" si="5"/>
        <v>24.04</v>
      </c>
      <c r="AR6" s="22">
        <f t="shared" si="5"/>
        <v>28.03</v>
      </c>
      <c r="AS6" s="21" t="str">
        <f>IF(AS7="","",IF(AS7="-","【-】","【"&amp;SUBSTITUTE(TEXT(AS7,"#,##0.00"),"-","△")&amp;"】"))</f>
        <v>【1.30】</v>
      </c>
      <c r="AT6" s="22">
        <f>IF(AT7="",NA(),AT7)</f>
        <v>952.81</v>
      </c>
      <c r="AU6" s="22">
        <f t="shared" ref="AU6:BC6" si="6">IF(AU7="",NA(),AU7)</f>
        <v>826.98</v>
      </c>
      <c r="AV6" s="22">
        <f t="shared" si="6"/>
        <v>5812.1</v>
      </c>
      <c r="AW6" s="22">
        <f t="shared" si="6"/>
        <v>3754.36</v>
      </c>
      <c r="AX6" s="22">
        <f t="shared" si="6"/>
        <v>5015.7299999999996</v>
      </c>
      <c r="AY6" s="22">
        <f t="shared" si="6"/>
        <v>293.23</v>
      </c>
      <c r="AZ6" s="22">
        <f t="shared" si="6"/>
        <v>300.14</v>
      </c>
      <c r="BA6" s="22">
        <f t="shared" si="6"/>
        <v>301.04000000000002</v>
      </c>
      <c r="BB6" s="22">
        <f t="shared" si="6"/>
        <v>305.08</v>
      </c>
      <c r="BC6" s="22">
        <f t="shared" si="6"/>
        <v>305.33999999999997</v>
      </c>
      <c r="BD6" s="21" t="str">
        <f>IF(BD7="","",IF(BD7="-","【-】","【"&amp;SUBSTITUTE(TEXT(BD7,"#,##0.00"),"-","△")&amp;"】"))</f>
        <v>【261.51】</v>
      </c>
      <c r="BE6" s="22">
        <f>IF(BE7="",NA(),BE7)</f>
        <v>710.18</v>
      </c>
      <c r="BF6" s="22">
        <f t="shared" ref="BF6:BN6" si="7">IF(BF7="",NA(),BF7)</f>
        <v>682.35</v>
      </c>
      <c r="BG6" s="22">
        <f t="shared" si="7"/>
        <v>650.36</v>
      </c>
      <c r="BH6" s="22">
        <f t="shared" si="7"/>
        <v>650.80999999999995</v>
      </c>
      <c r="BI6" s="22">
        <f t="shared" si="7"/>
        <v>555.5</v>
      </c>
      <c r="BJ6" s="22">
        <f t="shared" si="7"/>
        <v>542.29999999999995</v>
      </c>
      <c r="BK6" s="22">
        <f t="shared" si="7"/>
        <v>566.65</v>
      </c>
      <c r="BL6" s="22">
        <f t="shared" si="7"/>
        <v>551.62</v>
      </c>
      <c r="BM6" s="22">
        <f t="shared" si="7"/>
        <v>585.59</v>
      </c>
      <c r="BN6" s="22">
        <f t="shared" si="7"/>
        <v>561.34</v>
      </c>
      <c r="BO6" s="21" t="str">
        <f>IF(BO7="","",IF(BO7="-","【-】","【"&amp;SUBSTITUTE(TEXT(BO7,"#,##0.00"),"-","△")&amp;"】"))</f>
        <v>【265.16】</v>
      </c>
      <c r="BP6" s="22">
        <f>IF(BP7="",NA(),BP7)</f>
        <v>85.79</v>
      </c>
      <c r="BQ6" s="22">
        <f t="shared" ref="BQ6:BY6" si="8">IF(BQ7="",NA(),BQ7)</f>
        <v>83.83</v>
      </c>
      <c r="BR6" s="22">
        <f t="shared" si="8"/>
        <v>84.49</v>
      </c>
      <c r="BS6" s="22">
        <f t="shared" si="8"/>
        <v>80.08</v>
      </c>
      <c r="BT6" s="22">
        <f t="shared" si="8"/>
        <v>87.64</v>
      </c>
      <c r="BU6" s="22">
        <f t="shared" si="8"/>
        <v>87.51</v>
      </c>
      <c r="BV6" s="22">
        <f t="shared" si="8"/>
        <v>84.77</v>
      </c>
      <c r="BW6" s="22">
        <f t="shared" si="8"/>
        <v>87.11</v>
      </c>
      <c r="BX6" s="22">
        <f t="shared" si="8"/>
        <v>82.78</v>
      </c>
      <c r="BY6" s="22">
        <f t="shared" si="8"/>
        <v>84.82</v>
      </c>
      <c r="BZ6" s="21" t="str">
        <f>IF(BZ7="","",IF(BZ7="-","【-】","【"&amp;SUBSTITUTE(TEXT(BZ7,"#,##0.00"),"-","△")&amp;"】"))</f>
        <v>【102.35】</v>
      </c>
      <c r="CA6" s="22">
        <f>IF(CA7="",NA(),CA7)</f>
        <v>142.72</v>
      </c>
      <c r="CB6" s="22">
        <f t="shared" ref="CB6:CJ6" si="9">IF(CB7="",NA(),CB7)</f>
        <v>146.65</v>
      </c>
      <c r="CC6" s="22">
        <f t="shared" si="9"/>
        <v>146.06</v>
      </c>
      <c r="CD6" s="22">
        <f t="shared" si="9"/>
        <v>140.88999999999999</v>
      </c>
      <c r="CE6" s="22">
        <f t="shared" si="9"/>
        <v>140.69999999999999</v>
      </c>
      <c r="CF6" s="22">
        <f t="shared" si="9"/>
        <v>218.42</v>
      </c>
      <c r="CG6" s="22">
        <f t="shared" si="9"/>
        <v>227.27</v>
      </c>
      <c r="CH6" s="22">
        <f t="shared" si="9"/>
        <v>223.98</v>
      </c>
      <c r="CI6" s="22">
        <f t="shared" si="9"/>
        <v>225.09</v>
      </c>
      <c r="CJ6" s="22">
        <f t="shared" si="9"/>
        <v>224.82</v>
      </c>
      <c r="CK6" s="21" t="str">
        <f>IF(CK7="","",IF(CK7="-","【-】","【"&amp;SUBSTITUTE(TEXT(CK7,"#,##0.00"),"-","△")&amp;"】"))</f>
        <v>【167.74】</v>
      </c>
      <c r="CL6" s="22">
        <f>IF(CL7="",NA(),CL7)</f>
        <v>78.25</v>
      </c>
      <c r="CM6" s="22">
        <f t="shared" ref="CM6:CU6" si="10">IF(CM7="",NA(),CM7)</f>
        <v>76.59</v>
      </c>
      <c r="CN6" s="22">
        <f t="shared" si="10"/>
        <v>78.52</v>
      </c>
      <c r="CO6" s="22">
        <f t="shared" si="10"/>
        <v>79.239999999999995</v>
      </c>
      <c r="CP6" s="22">
        <f t="shared" si="10"/>
        <v>77.08</v>
      </c>
      <c r="CQ6" s="22">
        <f t="shared" si="10"/>
        <v>50.24</v>
      </c>
      <c r="CR6" s="22">
        <f t="shared" si="10"/>
        <v>50.29</v>
      </c>
      <c r="CS6" s="22">
        <f t="shared" si="10"/>
        <v>49.64</v>
      </c>
      <c r="CT6" s="22">
        <f t="shared" si="10"/>
        <v>49.38</v>
      </c>
      <c r="CU6" s="22">
        <f t="shared" si="10"/>
        <v>50.09</v>
      </c>
      <c r="CV6" s="21" t="str">
        <f>IF(CV7="","",IF(CV7="-","【-】","【"&amp;SUBSTITUTE(TEXT(CV7,"#,##0.00"),"-","△")&amp;"】"))</f>
        <v>【60.29】</v>
      </c>
      <c r="CW6" s="22">
        <f>IF(CW7="",NA(),CW7)</f>
        <v>77.53</v>
      </c>
      <c r="CX6" s="22">
        <f t="shared" ref="CX6:DF6" si="11">IF(CX7="",NA(),CX7)</f>
        <v>77.62</v>
      </c>
      <c r="CY6" s="22">
        <f t="shared" si="11"/>
        <v>74.099999999999994</v>
      </c>
      <c r="CZ6" s="22">
        <f t="shared" si="11"/>
        <v>74.66</v>
      </c>
      <c r="DA6" s="22">
        <f t="shared" si="11"/>
        <v>74.98</v>
      </c>
      <c r="DB6" s="22">
        <f t="shared" si="11"/>
        <v>78.650000000000006</v>
      </c>
      <c r="DC6" s="22">
        <f t="shared" si="11"/>
        <v>77.73</v>
      </c>
      <c r="DD6" s="22">
        <f t="shared" si="11"/>
        <v>78.09</v>
      </c>
      <c r="DE6" s="22">
        <f t="shared" si="11"/>
        <v>78.010000000000005</v>
      </c>
      <c r="DF6" s="22">
        <f t="shared" si="11"/>
        <v>77.599999999999994</v>
      </c>
      <c r="DG6" s="21" t="str">
        <f>IF(DG7="","",IF(DG7="-","【-】","【"&amp;SUBSTITUTE(TEXT(DG7,"#,##0.00"),"-","△")&amp;"】"))</f>
        <v>【90.12】</v>
      </c>
      <c r="DH6" s="22">
        <f>IF(DH7="",NA(),DH7)</f>
        <v>39.31</v>
      </c>
      <c r="DI6" s="22">
        <f t="shared" ref="DI6:DQ6" si="12">IF(DI7="",NA(),DI7)</f>
        <v>41.24</v>
      </c>
      <c r="DJ6" s="22">
        <f t="shared" si="12"/>
        <v>43.15</v>
      </c>
      <c r="DK6" s="22">
        <f t="shared" si="12"/>
        <v>44.99</v>
      </c>
      <c r="DL6" s="22">
        <f t="shared" si="12"/>
        <v>46.34</v>
      </c>
      <c r="DM6" s="22">
        <f t="shared" si="12"/>
        <v>45.14</v>
      </c>
      <c r="DN6" s="22">
        <f t="shared" si="12"/>
        <v>45.85</v>
      </c>
      <c r="DO6" s="22">
        <f t="shared" si="12"/>
        <v>47.31</v>
      </c>
      <c r="DP6" s="22">
        <f t="shared" si="12"/>
        <v>47.5</v>
      </c>
      <c r="DQ6" s="22">
        <f t="shared" si="12"/>
        <v>48.41</v>
      </c>
      <c r="DR6" s="21" t="str">
        <f>IF(DR7="","",IF(DR7="-","【-】","【"&amp;SUBSTITUTE(TEXT(DR7,"#,##0.00"),"-","△")&amp;"】"))</f>
        <v>【50.88】</v>
      </c>
      <c r="DS6" s="22">
        <f>IF(DS7="",NA(),DS7)</f>
        <v>16.739999999999998</v>
      </c>
      <c r="DT6" s="22">
        <f t="shared" ref="DT6:EB6" si="13">IF(DT7="",NA(),DT7)</f>
        <v>16.12</v>
      </c>
      <c r="DU6" s="22">
        <f t="shared" si="13"/>
        <v>14.92</v>
      </c>
      <c r="DV6" s="22">
        <f t="shared" si="13"/>
        <v>14.57</v>
      </c>
      <c r="DW6" s="22">
        <f t="shared" si="13"/>
        <v>15.48</v>
      </c>
      <c r="DX6" s="22">
        <f t="shared" si="13"/>
        <v>13.58</v>
      </c>
      <c r="DY6" s="22">
        <f t="shared" si="13"/>
        <v>14.13</v>
      </c>
      <c r="DZ6" s="22">
        <f t="shared" si="13"/>
        <v>16.77</v>
      </c>
      <c r="EA6" s="22">
        <f t="shared" si="13"/>
        <v>17.399999999999999</v>
      </c>
      <c r="EB6" s="22">
        <f t="shared" si="13"/>
        <v>18.64</v>
      </c>
      <c r="EC6" s="21" t="str">
        <f>IF(EC7="","",IF(EC7="-","【-】","【"&amp;SUBSTITUTE(TEXT(EC7,"#,##0.00"),"-","△")&amp;"】"))</f>
        <v>【22.30】</v>
      </c>
      <c r="ED6" s="22">
        <f>IF(ED7="",NA(),ED7)</f>
        <v>2.4900000000000002</v>
      </c>
      <c r="EE6" s="22">
        <f t="shared" ref="EE6:EM6" si="14">IF(EE7="",NA(),EE7)</f>
        <v>1.08</v>
      </c>
      <c r="EF6" s="22">
        <f t="shared" si="14"/>
        <v>0.64</v>
      </c>
      <c r="EG6" s="22">
        <f t="shared" si="14"/>
        <v>0.27</v>
      </c>
      <c r="EH6" s="22">
        <f t="shared" si="14"/>
        <v>0.26</v>
      </c>
      <c r="EI6" s="22">
        <f t="shared" si="14"/>
        <v>0.44</v>
      </c>
      <c r="EJ6" s="22">
        <f t="shared" si="14"/>
        <v>0.52</v>
      </c>
      <c r="EK6" s="22">
        <f t="shared" si="14"/>
        <v>0.47</v>
      </c>
      <c r="EL6" s="22">
        <f t="shared" si="14"/>
        <v>0.4</v>
      </c>
      <c r="EM6" s="22">
        <f t="shared" si="14"/>
        <v>0.36</v>
      </c>
      <c r="EN6" s="21" t="str">
        <f>IF(EN7="","",IF(EN7="-","【-】","【"&amp;SUBSTITUTE(TEXT(EN7,"#,##0.00"),"-","△")&amp;"】"))</f>
        <v>【0.66】</v>
      </c>
    </row>
    <row r="7" spans="1:144" s="23" customFormat="1">
      <c r="A7" s="15"/>
      <c r="B7" s="24">
        <v>2021</v>
      </c>
      <c r="C7" s="24">
        <v>464520</v>
      </c>
      <c r="D7" s="24">
        <v>46</v>
      </c>
      <c r="E7" s="24">
        <v>1</v>
      </c>
      <c r="F7" s="24">
        <v>0</v>
      </c>
      <c r="G7" s="24">
        <v>1</v>
      </c>
      <c r="H7" s="24" t="s">
        <v>93</v>
      </c>
      <c r="I7" s="24" t="s">
        <v>94</v>
      </c>
      <c r="J7" s="24" t="s">
        <v>95</v>
      </c>
      <c r="K7" s="24" t="s">
        <v>96</v>
      </c>
      <c r="L7" s="24" t="s">
        <v>97</v>
      </c>
      <c r="M7" s="24" t="s">
        <v>98</v>
      </c>
      <c r="N7" s="25" t="s">
        <v>99</v>
      </c>
      <c r="O7" s="25">
        <v>74.349999999999994</v>
      </c>
      <c r="P7" s="25">
        <v>98.63</v>
      </c>
      <c r="Q7" s="25">
        <v>2420</v>
      </c>
      <c r="R7" s="25">
        <v>8869</v>
      </c>
      <c r="S7" s="25">
        <v>144.29</v>
      </c>
      <c r="T7" s="25">
        <v>61.47</v>
      </c>
      <c r="U7" s="25">
        <v>8622</v>
      </c>
      <c r="V7" s="25">
        <v>92</v>
      </c>
      <c r="W7" s="25">
        <v>93.72</v>
      </c>
      <c r="X7" s="25">
        <v>118.13</v>
      </c>
      <c r="Y7" s="25">
        <v>111.9</v>
      </c>
      <c r="Z7" s="25">
        <v>113.74</v>
      </c>
      <c r="AA7" s="25">
        <v>117.27</v>
      </c>
      <c r="AB7" s="25">
        <v>119.52</v>
      </c>
      <c r="AC7" s="25">
        <v>104.47</v>
      </c>
      <c r="AD7" s="25">
        <v>103.81</v>
      </c>
      <c r="AE7" s="25">
        <v>104.35</v>
      </c>
      <c r="AF7" s="25">
        <v>105.34</v>
      </c>
      <c r="AG7" s="25">
        <v>105.77</v>
      </c>
      <c r="AH7" s="25">
        <v>111.39</v>
      </c>
      <c r="AI7" s="25">
        <v>0</v>
      </c>
      <c r="AJ7" s="25">
        <v>0</v>
      </c>
      <c r="AK7" s="25">
        <v>0</v>
      </c>
      <c r="AL7" s="25">
        <v>0</v>
      </c>
      <c r="AM7" s="25">
        <v>0</v>
      </c>
      <c r="AN7" s="25">
        <v>16.399999999999999</v>
      </c>
      <c r="AO7" s="25">
        <v>25.66</v>
      </c>
      <c r="AP7" s="25">
        <v>21.69</v>
      </c>
      <c r="AQ7" s="25">
        <v>24.04</v>
      </c>
      <c r="AR7" s="25">
        <v>28.03</v>
      </c>
      <c r="AS7" s="25">
        <v>1.3</v>
      </c>
      <c r="AT7" s="25">
        <v>952.81</v>
      </c>
      <c r="AU7" s="25">
        <v>826.98</v>
      </c>
      <c r="AV7" s="25">
        <v>5812.1</v>
      </c>
      <c r="AW7" s="25">
        <v>3754.36</v>
      </c>
      <c r="AX7" s="25">
        <v>5015.7299999999996</v>
      </c>
      <c r="AY7" s="25">
        <v>293.23</v>
      </c>
      <c r="AZ7" s="25">
        <v>300.14</v>
      </c>
      <c r="BA7" s="25">
        <v>301.04000000000002</v>
      </c>
      <c r="BB7" s="25">
        <v>305.08</v>
      </c>
      <c r="BC7" s="25">
        <v>305.33999999999997</v>
      </c>
      <c r="BD7" s="25">
        <v>261.51</v>
      </c>
      <c r="BE7" s="25">
        <v>710.18</v>
      </c>
      <c r="BF7" s="25">
        <v>682.35</v>
      </c>
      <c r="BG7" s="25">
        <v>650.36</v>
      </c>
      <c r="BH7" s="25">
        <v>650.80999999999995</v>
      </c>
      <c r="BI7" s="25">
        <v>555.5</v>
      </c>
      <c r="BJ7" s="25">
        <v>542.29999999999995</v>
      </c>
      <c r="BK7" s="25">
        <v>566.65</v>
      </c>
      <c r="BL7" s="25">
        <v>551.62</v>
      </c>
      <c r="BM7" s="25">
        <v>585.59</v>
      </c>
      <c r="BN7" s="25">
        <v>561.34</v>
      </c>
      <c r="BO7" s="25">
        <v>265.16000000000003</v>
      </c>
      <c r="BP7" s="25">
        <v>85.79</v>
      </c>
      <c r="BQ7" s="25">
        <v>83.83</v>
      </c>
      <c r="BR7" s="25">
        <v>84.49</v>
      </c>
      <c r="BS7" s="25">
        <v>80.08</v>
      </c>
      <c r="BT7" s="25">
        <v>87.64</v>
      </c>
      <c r="BU7" s="25">
        <v>87.51</v>
      </c>
      <c r="BV7" s="25">
        <v>84.77</v>
      </c>
      <c r="BW7" s="25">
        <v>87.11</v>
      </c>
      <c r="BX7" s="25">
        <v>82.78</v>
      </c>
      <c r="BY7" s="25">
        <v>84.82</v>
      </c>
      <c r="BZ7" s="25">
        <v>102.35</v>
      </c>
      <c r="CA7" s="25">
        <v>142.72</v>
      </c>
      <c r="CB7" s="25">
        <v>146.65</v>
      </c>
      <c r="CC7" s="25">
        <v>146.06</v>
      </c>
      <c r="CD7" s="25">
        <v>140.88999999999999</v>
      </c>
      <c r="CE7" s="25">
        <v>140.69999999999999</v>
      </c>
      <c r="CF7" s="25">
        <v>218.42</v>
      </c>
      <c r="CG7" s="25">
        <v>227.27</v>
      </c>
      <c r="CH7" s="25">
        <v>223.98</v>
      </c>
      <c r="CI7" s="25">
        <v>225.09</v>
      </c>
      <c r="CJ7" s="25">
        <v>224.82</v>
      </c>
      <c r="CK7" s="25">
        <v>167.74</v>
      </c>
      <c r="CL7" s="25">
        <v>78.25</v>
      </c>
      <c r="CM7" s="25">
        <v>76.59</v>
      </c>
      <c r="CN7" s="25">
        <v>78.52</v>
      </c>
      <c r="CO7" s="25">
        <v>79.239999999999995</v>
      </c>
      <c r="CP7" s="25">
        <v>77.08</v>
      </c>
      <c r="CQ7" s="25">
        <v>50.24</v>
      </c>
      <c r="CR7" s="25">
        <v>50.29</v>
      </c>
      <c r="CS7" s="25">
        <v>49.64</v>
      </c>
      <c r="CT7" s="25">
        <v>49.38</v>
      </c>
      <c r="CU7" s="25">
        <v>50.09</v>
      </c>
      <c r="CV7" s="25">
        <v>60.29</v>
      </c>
      <c r="CW7" s="25">
        <v>77.53</v>
      </c>
      <c r="CX7" s="25">
        <v>77.62</v>
      </c>
      <c r="CY7" s="25">
        <v>74.099999999999994</v>
      </c>
      <c r="CZ7" s="25">
        <v>74.66</v>
      </c>
      <c r="DA7" s="25">
        <v>74.98</v>
      </c>
      <c r="DB7" s="25">
        <v>78.650000000000006</v>
      </c>
      <c r="DC7" s="25">
        <v>77.73</v>
      </c>
      <c r="DD7" s="25">
        <v>78.09</v>
      </c>
      <c r="DE7" s="25">
        <v>78.010000000000005</v>
      </c>
      <c r="DF7" s="25">
        <v>77.599999999999994</v>
      </c>
      <c r="DG7" s="25">
        <v>90.12</v>
      </c>
      <c r="DH7" s="25">
        <v>39.31</v>
      </c>
      <c r="DI7" s="25">
        <v>41.24</v>
      </c>
      <c r="DJ7" s="25">
        <v>43.15</v>
      </c>
      <c r="DK7" s="25">
        <v>44.99</v>
      </c>
      <c r="DL7" s="25">
        <v>46.34</v>
      </c>
      <c r="DM7" s="25">
        <v>45.14</v>
      </c>
      <c r="DN7" s="25">
        <v>45.85</v>
      </c>
      <c r="DO7" s="25">
        <v>47.31</v>
      </c>
      <c r="DP7" s="25">
        <v>47.5</v>
      </c>
      <c r="DQ7" s="25">
        <v>48.41</v>
      </c>
      <c r="DR7" s="25">
        <v>50.88</v>
      </c>
      <c r="DS7" s="25">
        <v>16.739999999999998</v>
      </c>
      <c r="DT7" s="25">
        <v>16.12</v>
      </c>
      <c r="DU7" s="25">
        <v>14.92</v>
      </c>
      <c r="DV7" s="25">
        <v>14.57</v>
      </c>
      <c r="DW7" s="25">
        <v>15.48</v>
      </c>
      <c r="DX7" s="25">
        <v>13.58</v>
      </c>
      <c r="DY7" s="25">
        <v>14.13</v>
      </c>
      <c r="DZ7" s="25">
        <v>16.77</v>
      </c>
      <c r="EA7" s="25">
        <v>17.399999999999999</v>
      </c>
      <c r="EB7" s="25">
        <v>18.64</v>
      </c>
      <c r="EC7" s="25">
        <v>22.3</v>
      </c>
      <c r="ED7" s="25">
        <v>2.4900000000000002</v>
      </c>
      <c r="EE7" s="25">
        <v>1.08</v>
      </c>
      <c r="EF7" s="25">
        <v>0.64</v>
      </c>
      <c r="EG7" s="25">
        <v>0.27</v>
      </c>
      <c r="EH7" s="25">
        <v>0.26</v>
      </c>
      <c r="EI7" s="25">
        <v>0.44</v>
      </c>
      <c r="EJ7" s="25">
        <v>0.52</v>
      </c>
      <c r="EK7" s="25">
        <v>0.47</v>
      </c>
      <c r="EL7" s="25">
        <v>0.4</v>
      </c>
      <c r="EM7" s="25">
        <v>0.36</v>
      </c>
      <c r="EN7" s="25">
        <v>0.66</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c r="B11">
        <v>4</v>
      </c>
      <c r="C11">
        <v>3</v>
      </c>
      <c r="D11">
        <v>2</v>
      </c>
      <c r="E11">
        <v>1</v>
      </c>
      <c r="F11">
        <v>0</v>
      </c>
      <c r="G11" t="s">
        <v>105</v>
      </c>
    </row>
    <row r="12" spans="1:144">
      <c r="B12">
        <v>1</v>
      </c>
      <c r="C12">
        <v>1</v>
      </c>
      <c r="D12">
        <v>1</v>
      </c>
      <c r="E12">
        <v>2</v>
      </c>
      <c r="F12">
        <v>3</v>
      </c>
      <c r="G12" t="s">
        <v>106</v>
      </c>
    </row>
    <row r="13" spans="1:144">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2023-01-30T10:06:38Z</cp:lastPrinted>
  <dcterms:created xsi:type="dcterms:W3CDTF">2022-12-01T01:07:08Z</dcterms:created>
  <dcterms:modified xsi:type="dcterms:W3CDTF">2023-02-20T23:50:35Z</dcterms:modified>
  <cp:category/>
</cp:coreProperties>
</file>