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344ad02\知覧固有\330水道課\10業務係\14_水道\00_庶務\01_文書\02照会・調査・アンケート関係綴\R4\(R5.1.17)公営企業に係る経営比較分析表（令和３年度決算）の分析等について\経営比較分析表\17 南九州市\"/>
    </mc:Choice>
  </mc:AlternateContent>
  <workbookProtection workbookAlgorithmName="SHA-512" workbookHashValue="9CO3nUbBVoDga6AluZM0r2y4ytd0ffBWsJk0v15ZYWy7XO6gj0QDhSLWTiQGf6Xk3MPTFDxRmqS3vXRk7IbVhQ==" workbookSaltValue="t1dHLuSvtQuvziTAxc/2C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<sst xmlns="http://schemas.openxmlformats.org/spreadsheetml/2006/main" count="228" uniqueCount="114">
  <si>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</si>
  <si>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</si>
  <si>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</si>
  <si>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</si>
  <si>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</si>
  <si>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</si>
  <si>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</si>
  <si>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</si>
  <si>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</si>
  <si>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</si>
  <si>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</si>
  <si>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</si>
  <si>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</si>
  <si>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</si>
  <si>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</si>
  <si>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</si>
  <si>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</si>
  <si>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</si>
  <si>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</si>
  <si>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</si>
  <si>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</si>
  <si>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</si>
  <si>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</si>
  <si>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</si>
  <si>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</si>
  <si>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</si>
  <si>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</si>
  <si>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</si>
  <si>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</si>
  <si>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</si>
  <si>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</si>
  <si>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</si>
  <si>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</si>
  <si>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</si>
  <si>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</si>
  <si>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</si>
  <si>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</si>
  <si>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</si>
  <si>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</si>
  <si>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</si>
  <si>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</si>
  <si>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</si>
  <si>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</si>
  <si>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</si>
  <si>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</si>
  <si>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</si>
  <si>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</si>
  <si>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</si>
  <si>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</si>
  <si>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</si>
  <si>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</si>
  <si>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</si>
  <si>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</si>
  <si>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</si>
  <si>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</si>
  <si>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</si>
  <si>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</si>
  <si>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</si>
  <si>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</si>
  <si>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</si>
  <si>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</si>
  <si>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</si>
  <si>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</si>
  <si>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</si>
  <si>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</si>
  <si>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</si>
  <si>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</si>
  <si>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</si>
  <si>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</si>
  <si>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</si>
  <si>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</si>
  <si>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</si>
  <si>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</si>
  <si>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</si>
  <si>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</si>
  <si>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</si>
  <si>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</si>
  <si>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</si>
  <si>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</si>
  <si>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</si>
  <si>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</si>
  <si>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</si>
  <si>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</si>
  <si>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</si>
  <si>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</si>
  <si>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</si>
  <si>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</si>
  <si>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</si>
  <si>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</si>
  <si>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</si>
  <si>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</si>
  <si>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</si>
  <si>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</si>
  <si>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南九州市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</si>
  <si>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</si>
  <si>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</si>
  <si>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</si>
  <si>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</si>
  <si>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</si>
  <si>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</si>
  <si>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</si>
  <si>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</si>
  <si>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</si>
  <si>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</si>
  <si>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</si>
  <si>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</si>
  <si>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</si>
  <si>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</si>
  <si>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</si>
  <si>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</si>
  <si>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</si>
  <si>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類似団体と近い数値であるが，施設の老朽化が進んでおり，計画的に更新していく必要がある。
②管路経年比率
　耐用年数を超えた老朽管がかなり多く存在しており，類似団体を上回っているため，計画的に更新していく必要がある。
③管路更新率
　ここ数年は類似団体と同程度であるが，以前は更新率が低く，老朽化が進んだ要因となっている。財源確保は厳しい状況だが，可能な限り計画的な更新に努めていく。</t>
    <rPh sb="14" eb="16">
      <t>ルイジ</t>
    </rPh>
    <rPh sb="16" eb="18">
      <t>ダンタイ</t>
    </rPh>
    <rPh sb="91" eb="93">
      <t>ルイジ</t>
    </rPh>
    <rPh sb="93" eb="95">
      <t>ダンタイ</t>
    </rPh>
    <rPh sb="132" eb="133">
      <t>スウ</t>
    </rPh>
    <rPh sb="135" eb="137">
      <t>ルイジ</t>
    </rPh>
    <rPh sb="137" eb="139">
      <t>ダンタイ</t>
    </rPh>
    <rPh sb="174" eb="176">
      <t>ザイゲン</t>
    </rPh>
    <rPh sb="176" eb="178">
      <t>カクホ</t>
    </rPh>
    <rPh sb="179" eb="180">
      <t>キビ</t>
    </rPh>
    <rPh sb="182" eb="184">
      <t>ジョウキョウ</t>
    </rPh>
    <rPh sb="187" eb="189">
      <t>カノウ</t>
    </rPh>
    <rPh sb="190" eb="191">
      <t>カギ</t>
    </rPh>
    <rPh sb="192" eb="195">
      <t>ケイカクテキ</t>
    </rPh>
    <rPh sb="196" eb="198">
      <t>コウシン</t>
    </rPh>
    <rPh sb="199" eb="200">
      <t>ツト</t>
    </rPh>
    <phoneticPr fontId="4"/>
  </si>
  <si>
    <t>　給水人口の減少とともに，給水収益は年々減少していく一方，施設の老朽化が進み，維持管理費が増加しており，経営状況は厳しい状況にある。
　経常収支比率，流動比率，料金回収率等の指標は，類似団体を大きく下回っており，抜本的な経営戦略の見直しが必要な状況である。
　令和2年度に策定した経営戦略に基づき，令和4年度から料金改定を行い，経営改善を図りながら，老朽管を含めた計画的な施設の更新を進めていかなければならない。</t>
    <rPh sb="57" eb="58">
      <t>キビ</t>
    </rPh>
    <rPh sb="60" eb="62">
      <t>ジョウキョウ</t>
    </rPh>
    <rPh sb="91" eb="93">
      <t>ルイジ</t>
    </rPh>
    <rPh sb="93" eb="95">
      <t>ダンタイ</t>
    </rPh>
    <rPh sb="192" eb="193">
      <t>スス</t>
    </rPh>
    <phoneticPr fontId="4"/>
  </si>
  <si>
    <t>①経常収支比率
　単年度収支が黒字であることを示す100%は上回っているものの，類似団体とは差があるため，今後も経営改善に努めていく。
②累積欠損金比率
　欠損金は発生していない。
③流動比率
　現金預金の減少，企業債償還金及び未払金の増加により，ここ数年連続して下がっており，早急に改善する必要がある。
④企業債残高対給水収益比率
　企業債残高は，大きな増減はなく，類似団体より高いため，計画的で適切な借入に留意していく。
⑤料金回収率
　H29年度以降，100％を下回っているおり，料金体系を含めた総合的な検討が必要である。令和4年度に料金改定を行い経営の改善を図る。
⑥給水原価
　類似団体より低く抑えられており，問題ないと考えるが，維持管理費は増加傾向にあるため，今後もコスト縮減に努めていく。
⑦施設利用率
　類似団体と比べ，有効利用が図られており，適正規模であると判断する。
⑧有収率
　ここ数年横ばいで推移しているが，管路の漏水が多発していることから，漏水調査，管路更新等により改善していく必要がある。</t>
    <rPh sb="9" eb="12">
      <t>タンネンド</t>
    </rPh>
    <rPh sb="12" eb="14">
      <t>シュウシ</t>
    </rPh>
    <rPh sb="15" eb="17">
      <t>クロジ</t>
    </rPh>
    <rPh sb="23" eb="24">
      <t>シメ</t>
    </rPh>
    <rPh sb="30" eb="32">
      <t>ウワマワ</t>
    </rPh>
    <rPh sb="40" eb="42">
      <t>ルイジ</t>
    </rPh>
    <rPh sb="42" eb="44">
      <t>ダンタイ</t>
    </rPh>
    <rPh sb="46" eb="47">
      <t>サ</t>
    </rPh>
    <rPh sb="53" eb="55">
      <t>コンゴ</t>
    </rPh>
    <rPh sb="56" eb="58">
      <t>ケイエイ</t>
    </rPh>
    <rPh sb="58" eb="60">
      <t>カイゼン</t>
    </rPh>
    <rPh sb="61" eb="62">
      <t>ツト</t>
    </rPh>
    <rPh sb="132" eb="133">
      <t>サ</t>
    </rPh>
    <rPh sb="184" eb="186">
      <t>ルイジ</t>
    </rPh>
    <rPh sb="186" eb="188">
      <t>ダンタイ</t>
    </rPh>
    <rPh sb="190" eb="191">
      <t>タカ</t>
    </rPh>
    <rPh sb="195" eb="198">
      <t>ケイカクテキ</t>
    </rPh>
    <rPh sb="199" eb="201">
      <t>テキセツ</t>
    </rPh>
    <rPh sb="202" eb="204">
      <t>カリイレ</t>
    </rPh>
    <rPh sb="205" eb="207">
      <t>リュウイ</t>
    </rPh>
    <rPh sb="275" eb="276">
      <t>オコナ</t>
    </rPh>
    <rPh sb="277" eb="279">
      <t>ケイエイ</t>
    </rPh>
    <rPh sb="280" eb="282">
      <t>カイゼン</t>
    </rPh>
    <rPh sb="283" eb="284">
      <t>ハカ</t>
    </rPh>
    <rPh sb="294" eb="296">
      <t>ルイジ</t>
    </rPh>
    <rPh sb="296" eb="298">
      <t>ダンタイ</t>
    </rPh>
    <rPh sb="300" eb="301">
      <t>ヒク</t>
    </rPh>
    <rPh sb="302" eb="303">
      <t>オサ</t>
    </rPh>
    <rPh sb="310" eb="312">
      <t>モンダイ</t>
    </rPh>
    <rPh sb="315" eb="316">
      <t>カンガ</t>
    </rPh>
    <rPh sb="320" eb="322">
      <t>イジ</t>
    </rPh>
    <rPh sb="322" eb="325">
      <t>カンリヒ</t>
    </rPh>
    <rPh sb="326" eb="328">
      <t>ゾウカ</t>
    </rPh>
    <rPh sb="328" eb="330">
      <t>ケイコウ</t>
    </rPh>
    <rPh sb="336" eb="338">
      <t>コンゴ</t>
    </rPh>
    <rPh sb="342" eb="344">
      <t>シュクゲン</t>
    </rPh>
    <rPh sb="345" eb="346">
      <t>ツト</t>
    </rPh>
    <rPh sb="360" eb="362">
      <t>ルイジ</t>
    </rPh>
    <rPh sb="362" eb="364">
      <t>ダンタイ</t>
    </rPh>
    <rPh sb="365" eb="366">
      <t>クラ</t>
    </rPh>
    <rPh sb="433" eb="435">
      <t>ロウスイ</t>
    </rPh>
    <rPh sb="435" eb="437">
      <t>チョウサ</t>
    </rPh>
    <rPh sb="442" eb="443">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</si>
</sst>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7.0000000000000007E-2</c:v>
                </c:pt>
                <c:pt idx="1">
                  <c:v>0.21</c:v>
                </c:pt>
                <c:pt idx="2">
                  <c:v>0.6</c:v>
                </c:pt>
                <c:pt idx="3">
                  <c:v>0.61</c:v>
                </c:pt>
                <c:pt idx="4">
                  <c:v>0.4</c:v>
                </c:pt>
              </c:numCache>
            </c:numRef>
          </c:val>
          <c:extLst>
            <c:ext xmlns:c16="http://schemas.microsoft.com/office/drawing/2014/chart" uri="{C3380CC4-5D6E-409C-BE32-E72D297353CC}">
              <c16:uniqueId val="{00000000-E52F-4FA3-8914-D5AD322F748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E52F-4FA3-8914-D5AD322F748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70.72</c:v>
                </c:pt>
                <c:pt idx="1">
                  <c:v>62.41</c:v>
                </c:pt>
                <c:pt idx="2">
                  <c:v>66.91</c:v>
                </c:pt>
                <c:pt idx="3">
                  <c:v>68.13</c:v>
                </c:pt>
                <c:pt idx="4">
                  <c:v>68.099999999999994</c:v>
                </c:pt>
              </c:numCache>
            </c:numRef>
          </c:val>
          <c:extLst>
            <c:ext xmlns:c16="http://schemas.microsoft.com/office/drawing/2014/chart" uri="{C3380CC4-5D6E-409C-BE32-E72D297353CC}">
              <c16:uniqueId val="{00000000-289C-4CD3-B692-22391338AF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289C-4CD3-B692-22391338AF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88.49</c:v>
                </c:pt>
                <c:pt idx="1">
                  <c:v>99.41</c:v>
                </c:pt>
                <c:pt idx="2">
                  <c:v>90.28</c:v>
                </c:pt>
                <c:pt idx="3">
                  <c:v>88.79</c:v>
                </c:pt>
                <c:pt idx="4">
                  <c:v>87.46</c:v>
                </c:pt>
              </c:numCache>
            </c:numRef>
          </c:val>
          <c:extLst>
            <c:ext xmlns:c16="http://schemas.microsoft.com/office/drawing/2014/chart" uri="{C3380CC4-5D6E-409C-BE32-E72D297353CC}">
              <c16:uniqueId val="{00000000-5027-4F06-8120-8B0CCD626F0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5027-4F06-8120-8B0CCD626F0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107.75</c:v>
                </c:pt>
                <c:pt idx="1">
                  <c:v>100.74</c:v>
                </c:pt>
                <c:pt idx="2">
                  <c:v>101.93</c:v>
                </c:pt>
                <c:pt idx="3">
                  <c:v>102.59</c:v>
                </c:pt>
                <c:pt idx="4">
                  <c:v>101</c:v>
                </c:pt>
              </c:numCache>
            </c:numRef>
          </c:val>
          <c:extLst>
            <c:ext xmlns:c16="http://schemas.microsoft.com/office/drawing/2014/chart" uri="{C3380CC4-5D6E-409C-BE32-E72D297353CC}">
              <c16:uniqueId val="{00000000-464D-4293-899B-3D8EC8CF85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464D-4293-899B-3D8EC8CF85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43.83</c:v>
                </c:pt>
                <c:pt idx="1">
                  <c:v>44.58</c:v>
                </c:pt>
                <c:pt idx="2">
                  <c:v>45.88</c:v>
                </c:pt>
                <c:pt idx="3">
                  <c:v>47.41</c:v>
                </c:pt>
                <c:pt idx="4">
                  <c:v>49.02</c:v>
                </c:pt>
              </c:numCache>
            </c:numRef>
          </c:val>
          <c:extLst>
            <c:ext xmlns:c16="http://schemas.microsoft.com/office/drawing/2014/chart" uri="{C3380CC4-5D6E-409C-BE32-E72D297353CC}">
              <c16:uniqueId val="{00000000-4D6B-4BD3-B361-60626A36D5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4D6B-4BD3-B361-60626A36D5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1.43</c:v>
                </c:pt>
                <c:pt idx="1">
                  <c:v>25.62</c:v>
                </c:pt>
                <c:pt idx="2">
                  <c:v>32.630000000000003</c:v>
                </c:pt>
                <c:pt idx="3">
                  <c:v>36.43</c:v>
                </c:pt>
                <c:pt idx="4">
                  <c:v>37.07</c:v>
                </c:pt>
              </c:numCache>
            </c:numRef>
          </c:val>
          <c:extLst>
            <c:ext xmlns:c16="http://schemas.microsoft.com/office/drawing/2014/chart" uri="{C3380CC4-5D6E-409C-BE32-E72D297353CC}">
              <c16:uniqueId val="{00000000-801F-4BCD-9C13-7BEBD7153C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801F-4BCD-9C13-7BEBD7153C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79-4C24-BCCD-30B5DB0722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B179-4C24-BCCD-30B5DB0722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326.10000000000002</c:v>
                </c:pt>
                <c:pt idx="1">
                  <c:v>239.47</c:v>
                </c:pt>
                <c:pt idx="2">
                  <c:v>176.38</c:v>
                </c:pt>
                <c:pt idx="3">
                  <c:v>135.97</c:v>
                </c:pt>
                <c:pt idx="4">
                  <c:v>130.96</c:v>
                </c:pt>
              </c:numCache>
            </c:numRef>
          </c:val>
          <c:extLst>
            <c:ext xmlns:c16="http://schemas.microsoft.com/office/drawing/2014/chart" uri="{C3380CC4-5D6E-409C-BE32-E72D297353CC}">
              <c16:uniqueId val="{00000000-F892-4C20-8CAD-72BC0C5F3A4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F892-4C20-8CAD-72BC0C5F3A4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392.2</c:v>
                </c:pt>
                <c:pt idx="1">
                  <c:v>407.76</c:v>
                </c:pt>
                <c:pt idx="2">
                  <c:v>416.63</c:v>
                </c:pt>
                <c:pt idx="3">
                  <c:v>404.67</c:v>
                </c:pt>
                <c:pt idx="4">
                  <c:v>404.63</c:v>
                </c:pt>
              </c:numCache>
            </c:numRef>
          </c:val>
          <c:extLst>
            <c:ext xmlns:c16="http://schemas.microsoft.com/office/drawing/2014/chart" uri="{C3380CC4-5D6E-409C-BE32-E72D297353CC}">
              <c16:uniqueId val="{00000000-3F1D-484A-AE68-133962000D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3F1D-484A-AE68-133962000D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96.82</c:v>
                </c:pt>
                <c:pt idx="1">
                  <c:v>89.69</c:v>
                </c:pt>
                <c:pt idx="2">
                  <c:v>89.79</c:v>
                </c:pt>
                <c:pt idx="3">
                  <c:v>90.08</c:v>
                </c:pt>
                <c:pt idx="4">
                  <c:v>89.36</c:v>
                </c:pt>
              </c:numCache>
            </c:numRef>
          </c:val>
          <c:extLst>
            <c:ext xmlns:c16="http://schemas.microsoft.com/office/drawing/2014/chart" uri="{C3380CC4-5D6E-409C-BE32-E72D297353CC}">
              <c16:uniqueId val="{00000000-1E2A-4A49-8CD5-07928BFE5BC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1E2A-4A49-8CD5-07928BFE5BC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130.76</c:v>
                </c:pt>
                <c:pt idx="1">
                  <c:v>141.37</c:v>
                </c:pt>
                <c:pt idx="2">
                  <c:v>141.38999999999999</c:v>
                </c:pt>
                <c:pt idx="3">
                  <c:v>141.03</c:v>
                </c:pt>
                <c:pt idx="4">
                  <c:v>142.34</c:v>
                </c:pt>
              </c:numCache>
            </c:numRef>
          </c:val>
          <c:extLst>
            <c:ext xmlns:c16="http://schemas.microsoft.com/office/drawing/2014/chart" uri="{C3380CC4-5D6E-409C-BE32-E72D297353CC}">
              <c16:uniqueId val="{00000000-77B8-47C6-9044-8F4EAD417F8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77B8-47C6-9044-8F4EAD417F8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鹿児島県　南九州市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33478</v>
      </c>
      <c r="AM8" s="45"/>
      <c r="AN8" s="45"/>
      <c r="AO8" s="45"/>
      <c r="AP8" s="45"/>
      <c r="AQ8" s="45"/>
      <c r="AR8" s="45"/>
      <c r="AS8" s="45"/>
      <c r="AT8" s="46">
        <f>データ!$S$6</f>
        <v>357.91</v>
      </c>
      <c r="AU8" s="47"/>
      <c r="AV8" s="47"/>
      <c r="AW8" s="47"/>
      <c r="AX8" s="47"/>
      <c r="AY8" s="47"/>
      <c r="AZ8" s="47"/>
      <c r="BA8" s="47"/>
      <c r="BB8" s="48">
        <f>データ!$T$6</f>
        <v>93.54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63.18</v>
      </c>
      <c r="J10" s="47"/>
      <c r="K10" s="47"/>
      <c r="L10" s="47"/>
      <c r="M10" s="47"/>
      <c r="N10" s="47"/>
      <c r="O10" s="81"/>
      <c r="P10" s="48">
        <f>データ!$P$6</f>
        <v>99.54</v>
      </c>
      <c r="Q10" s="48"/>
      <c r="R10" s="48"/>
      <c r="S10" s="48"/>
      <c r="T10" s="48"/>
      <c r="U10" s="48"/>
      <c r="V10" s="48"/>
      <c r="W10" s="45">
        <f>データ!$Q$6</f>
        <v>2310</v>
      </c>
      <c r="X10" s="45"/>
      <c r="Y10" s="45"/>
      <c r="Z10" s="45"/>
      <c r="AA10" s="45"/>
      <c r="AB10" s="45"/>
      <c r="AC10" s="45"/>
      <c r="AD10" s="2"/>
      <c r="AE10" s="2"/>
      <c r="AF10" s="2"/>
      <c r="AG10" s="2"/>
      <c r="AH10" s="2"/>
      <c r="AI10" s="2"/>
      <c r="AJ10" s="2"/>
      <c r="AK10" s="2"/>
      <c r="AL10" s="45">
        <f>データ!$U$6</f>
        <v>32888</v>
      </c>
      <c r="AM10" s="45"/>
      <c r="AN10" s="45"/>
      <c r="AO10" s="45"/>
      <c r="AP10" s="45"/>
      <c r="AQ10" s="45"/>
      <c r="AR10" s="45"/>
      <c r="AS10" s="45"/>
      <c r="AT10" s="46">
        <f>データ!$V$6</f>
        <v>130.36000000000001</v>
      </c>
      <c r="AU10" s="47"/>
      <c r="AV10" s="47"/>
      <c r="AW10" s="47"/>
      <c r="AX10" s="47"/>
      <c r="AY10" s="47"/>
      <c r="AZ10" s="47"/>
      <c r="BA10" s="47"/>
      <c r="BB10" s="48">
        <f>データ!$W$6</f>
        <v>252.29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JPb9XLcloWxKk8IWVFeUkww6vKOr8/F4rgJ5VjVwqDK6jWvFFyLG6CtFkbOF3bDJBcuWFUOETkXiwaZ8WOYkmw==" saltValue="QlnKXQa/uH//vCRv6VuP9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462233</v>
      </c>
      <c r="D6" s="20">
        <f t="shared" si="3"/>
        <v>46</v>
      </c>
      <c r="E6" s="20">
        <f t="shared" si="3"/>
        <v>1</v>
      </c>
      <c r="F6" s="20">
        <f t="shared" si="3"/>
        <v>0</v>
      </c>
      <c r="G6" s="20">
        <f t="shared" si="3"/>
        <v>1</v>
      </c>
      <c r="H6" s="20" t="str">
        <f t="shared" si="3"/>
        <v>鹿児島県　南九州市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63.18</v>
      </c>
      <c r="P6" s="21">
        <f t="shared" si="3"/>
        <v>99.54</v>
      </c>
      <c r="Q6" s="21">
        <f t="shared" si="3"/>
        <v>2310</v>
      </c>
      <c r="R6" s="21">
        <f t="shared" si="3"/>
        <v>33478</v>
      </c>
      <c r="S6" s="21">
        <f t="shared" si="3"/>
        <v>357.91</v>
      </c>
      <c r="T6" s="21">
        <f t="shared" si="3"/>
        <v>93.54</v>
      </c>
      <c r="U6" s="21">
        <f t="shared" si="3"/>
        <v>32888</v>
      </c>
      <c r="V6" s="21">
        <f t="shared" si="3"/>
        <v>130.36000000000001</v>
      </c>
      <c r="W6" s="21">
        <f t="shared" si="3"/>
        <v>252.29</v>
      </c>
      <c r="X6" s="22">
        <f>IF(X7="",NA(),X7)</f>
        <v>107.75</v>
      </c>
      <c r="Y6" s="22">
        <f t="shared" ref="Y6:AG6" si="4">IF(Y7="",NA(),Y7)</f>
        <v>100.74</v>
      </c>
      <c r="Z6" s="22">
        <f t="shared" si="4"/>
        <v>101.93</v>
      </c>
      <c r="AA6" s="22">
        <f t="shared" si="4"/>
        <v>102.59</v>
      </c>
      <c r="AB6" s="22">
        <f t="shared" si="4"/>
        <v>101</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326.10000000000002</v>
      </c>
      <c r="AU6" s="22">
        <f t="shared" ref="AU6:BC6" si="6">IF(AU7="",NA(),AU7)</f>
        <v>239.47</v>
      </c>
      <c r="AV6" s="22">
        <f t="shared" si="6"/>
        <v>176.38</v>
      </c>
      <c r="AW6" s="22">
        <f t="shared" si="6"/>
        <v>135.97</v>
      </c>
      <c r="AX6" s="22">
        <f t="shared" si="6"/>
        <v>130.96</v>
      </c>
      <c r="AY6" s="22">
        <f t="shared" si="6"/>
        <v>357.34</v>
      </c>
      <c r="AZ6" s="22">
        <f t="shared" si="6"/>
        <v>366.03</v>
      </c>
      <c r="BA6" s="22">
        <f t="shared" si="6"/>
        <v>365.18</v>
      </c>
      <c r="BB6" s="22">
        <f t="shared" si="6"/>
        <v>327.77</v>
      </c>
      <c r="BC6" s="22">
        <f t="shared" si="6"/>
        <v>338.02</v>
      </c>
      <c r="BD6" s="21" t="str">
        <f>IF(BD7="","",IF(BD7="-","【-】","【"&amp;SUBSTITUTE(TEXT(BD7,"#,##0.00"),"-","△")&amp;"】"))</f>
        <v>【261.51】</v>
      </c>
      <c r="BE6" s="22">
        <f>IF(BE7="",NA(),BE7)</f>
        <v>392.2</v>
      </c>
      <c r="BF6" s="22">
        <f t="shared" ref="BF6:BN6" si="7">IF(BF7="",NA(),BF7)</f>
        <v>407.76</v>
      </c>
      <c r="BG6" s="22">
        <f t="shared" si="7"/>
        <v>416.63</v>
      </c>
      <c r="BH6" s="22">
        <f t="shared" si="7"/>
        <v>404.67</v>
      </c>
      <c r="BI6" s="22">
        <f t="shared" si="7"/>
        <v>404.63</v>
      </c>
      <c r="BJ6" s="22">
        <f t="shared" si="7"/>
        <v>373.69</v>
      </c>
      <c r="BK6" s="22">
        <f t="shared" si="7"/>
        <v>370.12</v>
      </c>
      <c r="BL6" s="22">
        <f t="shared" si="7"/>
        <v>371.65</v>
      </c>
      <c r="BM6" s="22">
        <f t="shared" si="7"/>
        <v>397.1</v>
      </c>
      <c r="BN6" s="22">
        <f t="shared" si="7"/>
        <v>379.91</v>
      </c>
      <c r="BO6" s="21" t="str">
        <f>IF(BO7="","",IF(BO7="-","【-】","【"&amp;SUBSTITUTE(TEXT(BO7,"#,##0.00"),"-","△")&amp;"】"))</f>
        <v>【265.16】</v>
      </c>
      <c r="BP6" s="22">
        <f>IF(BP7="",NA(),BP7)</f>
        <v>96.82</v>
      </c>
      <c r="BQ6" s="22">
        <f t="shared" ref="BQ6:BY6" si="8">IF(BQ7="",NA(),BQ7)</f>
        <v>89.69</v>
      </c>
      <c r="BR6" s="22">
        <f t="shared" si="8"/>
        <v>89.79</v>
      </c>
      <c r="BS6" s="22">
        <f t="shared" si="8"/>
        <v>90.08</v>
      </c>
      <c r="BT6" s="22">
        <f t="shared" si="8"/>
        <v>89.36</v>
      </c>
      <c r="BU6" s="22">
        <f t="shared" si="8"/>
        <v>99.87</v>
      </c>
      <c r="BV6" s="22">
        <f t="shared" si="8"/>
        <v>100.42</v>
      </c>
      <c r="BW6" s="22">
        <f t="shared" si="8"/>
        <v>98.77</v>
      </c>
      <c r="BX6" s="22">
        <f t="shared" si="8"/>
        <v>95.79</v>
      </c>
      <c r="BY6" s="22">
        <f t="shared" si="8"/>
        <v>98.3</v>
      </c>
      <c r="BZ6" s="21" t="str">
        <f>IF(BZ7="","",IF(BZ7="-","【-】","【"&amp;SUBSTITUTE(TEXT(BZ7,"#,##0.00"),"-","△")&amp;"】"))</f>
        <v>【102.35】</v>
      </c>
      <c r="CA6" s="22">
        <f>IF(CA7="",NA(),CA7)</f>
        <v>130.76</v>
      </c>
      <c r="CB6" s="22">
        <f t="shared" ref="CB6:CJ6" si="9">IF(CB7="",NA(),CB7)</f>
        <v>141.37</v>
      </c>
      <c r="CC6" s="22">
        <f t="shared" si="9"/>
        <v>141.38999999999999</v>
      </c>
      <c r="CD6" s="22">
        <f t="shared" si="9"/>
        <v>141.03</v>
      </c>
      <c r="CE6" s="22">
        <f t="shared" si="9"/>
        <v>142.34</v>
      </c>
      <c r="CF6" s="22">
        <f t="shared" si="9"/>
        <v>171.81</v>
      </c>
      <c r="CG6" s="22">
        <f t="shared" si="9"/>
        <v>171.67</v>
      </c>
      <c r="CH6" s="22">
        <f t="shared" si="9"/>
        <v>173.67</v>
      </c>
      <c r="CI6" s="22">
        <f t="shared" si="9"/>
        <v>171.13</v>
      </c>
      <c r="CJ6" s="22">
        <f t="shared" si="9"/>
        <v>173.7</v>
      </c>
      <c r="CK6" s="21" t="str">
        <f>IF(CK7="","",IF(CK7="-","【-】","【"&amp;SUBSTITUTE(TEXT(CK7,"#,##0.00"),"-","△")&amp;"】"))</f>
        <v>【167.74】</v>
      </c>
      <c r="CL6" s="22">
        <f>IF(CL7="",NA(),CL7)</f>
        <v>70.72</v>
      </c>
      <c r="CM6" s="22">
        <f t="shared" ref="CM6:CU6" si="10">IF(CM7="",NA(),CM7)</f>
        <v>62.41</v>
      </c>
      <c r="CN6" s="22">
        <f t="shared" si="10"/>
        <v>66.91</v>
      </c>
      <c r="CO6" s="22">
        <f t="shared" si="10"/>
        <v>68.13</v>
      </c>
      <c r="CP6" s="22">
        <f t="shared" si="10"/>
        <v>68.099999999999994</v>
      </c>
      <c r="CQ6" s="22">
        <f t="shared" si="10"/>
        <v>60.03</v>
      </c>
      <c r="CR6" s="22">
        <f t="shared" si="10"/>
        <v>59.74</v>
      </c>
      <c r="CS6" s="22">
        <f t="shared" si="10"/>
        <v>59.67</v>
      </c>
      <c r="CT6" s="22">
        <f t="shared" si="10"/>
        <v>60.12</v>
      </c>
      <c r="CU6" s="22">
        <f t="shared" si="10"/>
        <v>60.34</v>
      </c>
      <c r="CV6" s="21" t="str">
        <f>IF(CV7="","",IF(CV7="-","【-】","【"&amp;SUBSTITUTE(TEXT(CV7,"#,##0.00"),"-","△")&amp;"】"))</f>
        <v>【60.29】</v>
      </c>
      <c r="CW6" s="22">
        <f>IF(CW7="",NA(),CW7)</f>
        <v>88.49</v>
      </c>
      <c r="CX6" s="22">
        <f t="shared" ref="CX6:DF6" si="11">IF(CX7="",NA(),CX7)</f>
        <v>99.41</v>
      </c>
      <c r="CY6" s="22">
        <f t="shared" si="11"/>
        <v>90.28</v>
      </c>
      <c r="CZ6" s="22">
        <f t="shared" si="11"/>
        <v>88.79</v>
      </c>
      <c r="DA6" s="22">
        <f t="shared" si="11"/>
        <v>87.46</v>
      </c>
      <c r="DB6" s="22">
        <f t="shared" si="11"/>
        <v>84.81</v>
      </c>
      <c r="DC6" s="22">
        <f t="shared" si="11"/>
        <v>84.8</v>
      </c>
      <c r="DD6" s="22">
        <f t="shared" si="11"/>
        <v>84.6</v>
      </c>
      <c r="DE6" s="22">
        <f t="shared" si="11"/>
        <v>84.24</v>
      </c>
      <c r="DF6" s="22">
        <f t="shared" si="11"/>
        <v>84.19</v>
      </c>
      <c r="DG6" s="21" t="str">
        <f>IF(DG7="","",IF(DG7="-","【-】","【"&amp;SUBSTITUTE(TEXT(DG7,"#,##0.00"),"-","△")&amp;"】"))</f>
        <v>【90.12】</v>
      </c>
      <c r="DH6" s="22">
        <f>IF(DH7="",NA(),DH7)</f>
        <v>43.83</v>
      </c>
      <c r="DI6" s="22">
        <f t="shared" ref="DI6:DQ6" si="12">IF(DI7="",NA(),DI7)</f>
        <v>44.58</v>
      </c>
      <c r="DJ6" s="22">
        <f t="shared" si="12"/>
        <v>45.88</v>
      </c>
      <c r="DK6" s="22">
        <f t="shared" si="12"/>
        <v>47.41</v>
      </c>
      <c r="DL6" s="22">
        <f t="shared" si="12"/>
        <v>49.02</v>
      </c>
      <c r="DM6" s="22">
        <f t="shared" si="12"/>
        <v>47.28</v>
      </c>
      <c r="DN6" s="22">
        <f t="shared" si="12"/>
        <v>47.66</v>
      </c>
      <c r="DO6" s="22">
        <f t="shared" si="12"/>
        <v>48.17</v>
      </c>
      <c r="DP6" s="22">
        <f t="shared" si="12"/>
        <v>48.83</v>
      </c>
      <c r="DQ6" s="22">
        <f t="shared" si="12"/>
        <v>49.96</v>
      </c>
      <c r="DR6" s="21" t="str">
        <f>IF(DR7="","",IF(DR7="-","【-】","【"&amp;SUBSTITUTE(TEXT(DR7,"#,##0.00"),"-","△")&amp;"】"))</f>
        <v>【50.88】</v>
      </c>
      <c r="DS6" s="22">
        <f>IF(DS7="",NA(),DS7)</f>
        <v>1.43</v>
      </c>
      <c r="DT6" s="22">
        <f t="shared" ref="DT6:EB6" si="13">IF(DT7="",NA(),DT7)</f>
        <v>25.62</v>
      </c>
      <c r="DU6" s="22">
        <f t="shared" si="13"/>
        <v>32.630000000000003</v>
      </c>
      <c r="DV6" s="22">
        <f t="shared" si="13"/>
        <v>36.43</v>
      </c>
      <c r="DW6" s="22">
        <f t="shared" si="13"/>
        <v>37.07</v>
      </c>
      <c r="DX6" s="22">
        <f t="shared" si="13"/>
        <v>12.19</v>
      </c>
      <c r="DY6" s="22">
        <f t="shared" si="13"/>
        <v>15.1</v>
      </c>
      <c r="DZ6" s="22">
        <f t="shared" si="13"/>
        <v>17.12</v>
      </c>
      <c r="EA6" s="22">
        <f t="shared" si="13"/>
        <v>18.18</v>
      </c>
      <c r="EB6" s="22">
        <f t="shared" si="13"/>
        <v>19.32</v>
      </c>
      <c r="EC6" s="21" t="str">
        <f>IF(EC7="","",IF(EC7="-","【-】","【"&amp;SUBSTITUTE(TEXT(EC7,"#,##0.00"),"-","△")&amp;"】"))</f>
        <v>【22.30】</v>
      </c>
      <c r="ED6" s="22">
        <f>IF(ED7="",NA(),ED7)</f>
        <v>7.0000000000000007E-2</v>
      </c>
      <c r="EE6" s="22">
        <f t="shared" ref="EE6:EM6" si="14">IF(EE7="",NA(),EE7)</f>
        <v>0.21</v>
      </c>
      <c r="EF6" s="22">
        <f t="shared" si="14"/>
        <v>0.6</v>
      </c>
      <c r="EG6" s="22">
        <f t="shared" si="14"/>
        <v>0.61</v>
      </c>
      <c r="EH6" s="22">
        <f t="shared" si="14"/>
        <v>0.4</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462233</v>
      </c>
      <c r="D7" s="24">
        <v>46</v>
      </c>
      <c r="E7" s="24">
        <v>1</v>
      </c>
      <c r="F7" s="24">
        <v>0</v>
      </c>
      <c r="G7" s="24">
        <v>1</v>
      </c>
      <c r="H7" s="24" t="s">
        <v>93</v>
      </c>
      <c r="I7" s="24" t="s">
        <v>94</v>
      </c>
      <c r="J7" s="24" t="s">
        <v>95</v>
      </c>
      <c r="K7" s="24" t="s">
        <v>96</v>
      </c>
      <c r="L7" s="24" t="s">
        <v>97</v>
      </c>
      <c r="M7" s="24" t="s">
        <v>98</v>
      </c>
      <c r="N7" s="25" t="s">
        <v>99</v>
      </c>
      <c r="O7" s="25">
        <v>63.18</v>
      </c>
      <c r="P7" s="25">
        <v>99.54</v>
      </c>
      <c r="Q7" s="25">
        <v>2310</v>
      </c>
      <c r="R7" s="25">
        <v>33478</v>
      </c>
      <c r="S7" s="25">
        <v>357.91</v>
      </c>
      <c r="T7" s="25">
        <v>93.54</v>
      </c>
      <c r="U7" s="25">
        <v>32888</v>
      </c>
      <c r="V7" s="25">
        <v>130.36000000000001</v>
      </c>
      <c r="W7" s="25">
        <v>252.29</v>
      </c>
      <c r="X7" s="25">
        <v>107.75</v>
      </c>
      <c r="Y7" s="25">
        <v>100.74</v>
      </c>
      <c r="Z7" s="25">
        <v>101.93</v>
      </c>
      <c r="AA7" s="25">
        <v>102.59</v>
      </c>
      <c r="AB7" s="25">
        <v>101</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326.10000000000002</v>
      </c>
      <c r="AU7" s="25">
        <v>239.47</v>
      </c>
      <c r="AV7" s="25">
        <v>176.38</v>
      </c>
      <c r="AW7" s="25">
        <v>135.97</v>
      </c>
      <c r="AX7" s="25">
        <v>130.96</v>
      </c>
      <c r="AY7" s="25">
        <v>357.34</v>
      </c>
      <c r="AZ7" s="25">
        <v>366.03</v>
      </c>
      <c r="BA7" s="25">
        <v>365.18</v>
      </c>
      <c r="BB7" s="25">
        <v>327.77</v>
      </c>
      <c r="BC7" s="25">
        <v>338.02</v>
      </c>
      <c r="BD7" s="25">
        <v>261.51</v>
      </c>
      <c r="BE7" s="25">
        <v>392.2</v>
      </c>
      <c r="BF7" s="25">
        <v>407.76</v>
      </c>
      <c r="BG7" s="25">
        <v>416.63</v>
      </c>
      <c r="BH7" s="25">
        <v>404.67</v>
      </c>
      <c r="BI7" s="25">
        <v>404.63</v>
      </c>
      <c r="BJ7" s="25">
        <v>373.69</v>
      </c>
      <c r="BK7" s="25">
        <v>370.12</v>
      </c>
      <c r="BL7" s="25">
        <v>371.65</v>
      </c>
      <c r="BM7" s="25">
        <v>397.1</v>
      </c>
      <c r="BN7" s="25">
        <v>379.91</v>
      </c>
      <c r="BO7" s="25">
        <v>265.16000000000003</v>
      </c>
      <c r="BP7" s="25">
        <v>96.82</v>
      </c>
      <c r="BQ7" s="25">
        <v>89.69</v>
      </c>
      <c r="BR7" s="25">
        <v>89.79</v>
      </c>
      <c r="BS7" s="25">
        <v>90.08</v>
      </c>
      <c r="BT7" s="25">
        <v>89.36</v>
      </c>
      <c r="BU7" s="25">
        <v>99.87</v>
      </c>
      <c r="BV7" s="25">
        <v>100.42</v>
      </c>
      <c r="BW7" s="25">
        <v>98.77</v>
      </c>
      <c r="BX7" s="25">
        <v>95.79</v>
      </c>
      <c r="BY7" s="25">
        <v>98.3</v>
      </c>
      <c r="BZ7" s="25">
        <v>102.35</v>
      </c>
      <c r="CA7" s="25">
        <v>130.76</v>
      </c>
      <c r="CB7" s="25">
        <v>141.37</v>
      </c>
      <c r="CC7" s="25">
        <v>141.38999999999999</v>
      </c>
      <c r="CD7" s="25">
        <v>141.03</v>
      </c>
      <c r="CE7" s="25">
        <v>142.34</v>
      </c>
      <c r="CF7" s="25">
        <v>171.81</v>
      </c>
      <c r="CG7" s="25">
        <v>171.67</v>
      </c>
      <c r="CH7" s="25">
        <v>173.67</v>
      </c>
      <c r="CI7" s="25">
        <v>171.13</v>
      </c>
      <c r="CJ7" s="25">
        <v>173.7</v>
      </c>
      <c r="CK7" s="25">
        <v>167.74</v>
      </c>
      <c r="CL7" s="25">
        <v>70.72</v>
      </c>
      <c r="CM7" s="25">
        <v>62.41</v>
      </c>
      <c r="CN7" s="25">
        <v>66.91</v>
      </c>
      <c r="CO7" s="25">
        <v>68.13</v>
      </c>
      <c r="CP7" s="25">
        <v>68.099999999999994</v>
      </c>
      <c r="CQ7" s="25">
        <v>60.03</v>
      </c>
      <c r="CR7" s="25">
        <v>59.74</v>
      </c>
      <c r="CS7" s="25">
        <v>59.67</v>
      </c>
      <c r="CT7" s="25">
        <v>60.12</v>
      </c>
      <c r="CU7" s="25">
        <v>60.34</v>
      </c>
      <c r="CV7" s="25">
        <v>60.29</v>
      </c>
      <c r="CW7" s="25">
        <v>88.49</v>
      </c>
      <c r="CX7" s="25">
        <v>99.41</v>
      </c>
      <c r="CY7" s="25">
        <v>90.28</v>
      </c>
      <c r="CZ7" s="25">
        <v>88.79</v>
      </c>
      <c r="DA7" s="25">
        <v>87.46</v>
      </c>
      <c r="DB7" s="25">
        <v>84.81</v>
      </c>
      <c r="DC7" s="25">
        <v>84.8</v>
      </c>
      <c r="DD7" s="25">
        <v>84.6</v>
      </c>
      <c r="DE7" s="25">
        <v>84.24</v>
      </c>
      <c r="DF7" s="25">
        <v>84.19</v>
      </c>
      <c r="DG7" s="25">
        <v>90.12</v>
      </c>
      <c r="DH7" s="25">
        <v>43.83</v>
      </c>
      <c r="DI7" s="25">
        <v>44.58</v>
      </c>
      <c r="DJ7" s="25">
        <v>45.88</v>
      </c>
      <c r="DK7" s="25">
        <v>47.41</v>
      </c>
      <c r="DL7" s="25">
        <v>49.02</v>
      </c>
      <c r="DM7" s="25">
        <v>47.28</v>
      </c>
      <c r="DN7" s="25">
        <v>47.66</v>
      </c>
      <c r="DO7" s="25">
        <v>48.17</v>
      </c>
      <c r="DP7" s="25">
        <v>48.83</v>
      </c>
      <c r="DQ7" s="25">
        <v>49.96</v>
      </c>
      <c r="DR7" s="25">
        <v>50.88</v>
      </c>
      <c r="DS7" s="25">
        <v>1.43</v>
      </c>
      <c r="DT7" s="25">
        <v>25.62</v>
      </c>
      <c r="DU7" s="25">
        <v>32.630000000000003</v>
      </c>
      <c r="DV7" s="25">
        <v>36.43</v>
      </c>
      <c r="DW7" s="25">
        <v>37.07</v>
      </c>
      <c r="DX7" s="25">
        <v>12.19</v>
      </c>
      <c r="DY7" s="25">
        <v>15.1</v>
      </c>
      <c r="DZ7" s="25">
        <v>17.12</v>
      </c>
      <c r="EA7" s="25">
        <v>18.18</v>
      </c>
      <c r="EB7" s="25">
        <v>19.32</v>
      </c>
      <c r="EC7" s="25">
        <v>22.3</v>
      </c>
      <c r="ED7" s="25">
        <v>7.0000000000000007E-2</v>
      </c>
      <c r="EE7" s="25">
        <v>0.21</v>
      </c>
      <c r="EF7" s="25">
        <v>0.6</v>
      </c>
      <c r="EG7" s="25">
        <v>0.61</v>
      </c>
      <c r="EH7" s="25">
        <v>0.4</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業務係</cp:lastModifiedBy>
  <cp:lastPrinted>2023-01-19T04:08:31Z</cp:lastPrinted>
  <dcterms:created xsi:type="dcterms:W3CDTF">2022-12-01T01:07:04Z</dcterms:created>
  <dcterms:modified xsi:type="dcterms:W3CDTF">2023-01-19T04:11:03Z</dcterms:modified>
  <cp:category/>
</cp:coreProperties>
</file>