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4 南さつま市○\03再提出\"/>
    </mc:Choice>
  </mc:AlternateContent>
  <workbookProtection workbookAlgorithmName="SHA-512" workbookHashValue="f6ytsSR7/ZqXuB+1dWdSnS6XJVLU5WvKRTA3FbFqUnb5GEuUntphjiUxmDP0II/sZZFjvwdaoNTLdYkSDRrDhw==" workbookSaltValue="jTBBlcRuJR+kKrtR8TI1l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<sst xmlns="http://schemas.openxmlformats.org/spreadsheetml/2006/main" count="228" uniqueCount="113">
  <si>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</si>
  <si>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</si>
  <si>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</si>
  <si>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</si>
  <si>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</si>
  <si>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</si>
  <si>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</si>
  <si>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</si>
  <si>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</si>
  <si>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</si>
  <si>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</si>
  <si>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</si>
  <si>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</si>
  <si>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</si>
  <si>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</si>
  <si>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</si>
  <si>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</si>
  <si>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</si>
  <si>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</si>
  <si>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</si>
  <si>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</si>
  <si>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</si>
  <si>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</si>
  <si>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</si>
  <si>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</si>
  <si>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</si>
  <si>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</si>
  <si>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</si>
  <si>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</si>
  <si>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</si>
  <si>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</si>
  <si>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</si>
  <si>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</si>
  <si>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</si>
  <si>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</si>
  <si>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</si>
  <si>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</si>
  <si>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</si>
  <si>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</si>
  <si>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</si>
  <si>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</si>
  <si>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</si>
  <si>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</si>
  <si>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</si>
  <si>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</si>
  <si>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</si>
  <si>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</si>
  <si>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</si>
  <si>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</si>
  <si>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</si>
  <si>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</si>
  <si>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</si>
  <si>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</si>
  <si>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</si>
  <si>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</si>
  <si>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</si>
  <si>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</si>
  <si>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</si>
  <si>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</si>
  <si>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</si>
  <si>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</si>
  <si>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</si>
  <si>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</si>
  <si>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</si>
  <si>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</si>
  <si>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</si>
  <si>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</si>
  <si>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</si>
  <si>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</si>
  <si>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</si>
  <si>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</si>
  <si>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</si>
  <si>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</si>
  <si>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</si>
  <si>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</si>
  <si>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</si>
  <si>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</si>
  <si>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</si>
  <si>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</si>
  <si>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</si>
  <si>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</si>
  <si>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</si>
  <si>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</si>
  <si>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</si>
  <si>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</si>
  <si>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</si>
  <si>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</si>
  <si>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</si>
  <si>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</si>
  <si>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</si>
  <si>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</si>
  <si>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</si>
  <si>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</si>
  <si>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</si>
  <si>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</si>
  <si>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</si>
  <si>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</si>
  <si>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</si>
  <si>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</si>
  <si>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</si>
  <si>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</si>
  <si>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</si>
  <si>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</si>
  <si>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</si>
  <si>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</si>
  <si>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</si>
  <si>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</si>
  <si>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</si>
  <si>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</si>
  <si>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</si>
  <si>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類似団体・全国平均を上回っており、今後も耐用年数を迎える資産が増えることが見込まれる。
②管路経年化率
　管路更新により、前年度に比べ管路経年化率は減少しているが、耐用年数を超える管路は増加傾向にあり、計画的な管路更新を進める必要がある。
③管路更新率
　管路更新率は平成30年度以降、年々減少しているが、管路以外の施設の老朽化も進んでいるため、施設全体のバランスも考慮しながら計画的に対応していく必要がある。</t>
    <rPh sb="67" eb="71">
      <t>カンロコウシン</t>
    </rPh>
    <rPh sb="88" eb="90">
      <t>ゲンショウ</t>
    </rPh>
    <rPh sb="142" eb="146">
      <t>カンロコウシン</t>
    </rPh>
    <rPh sb="146" eb="147">
      <t>リツ</t>
    </rPh>
    <rPh sb="154" eb="156">
      <t>イコウ</t>
    </rPh>
    <rPh sb="157" eb="159">
      <t>ネンネン</t>
    </rPh>
    <rPh sb="159" eb="161">
      <t>ゲンショウ</t>
    </rPh>
    <phoneticPr fontId="4"/>
  </si>
  <si>
    <t>①経常収支比率及び②累積欠損比率
　経常収支比率は、100％を超え、経営状況は黒字であり欠損金も出ていない。前年度と比較し、若干増加しているが、収支ともに概ね横ばいである。
③流動比率
　流動比率は、100％を超え、当該年度の負債を賄えており、類似団体と比較し、概ね同値である。
④企業債残高対給水収益比率
　簡水統合により企業債残高対給水収益比率は、大幅に悪化しているが、今後、企業債残高は減少していく見込みとなっている。
⑤料金回収率
　料金回収率は、供給単価が給水原価を下回り100％を超えているが、今後も人口減少等により給水収益は減少していくことが予想されるため、更なる費用削減や財源確保に努める必要がある。
⑥給水原価
　給水原価は、類似団体、全国平均と比較しても低く抑えられている。
⑦施設利用率
　施設利用率は、類似団体、全国平均と比較しても高い水準となっている。
⑧有収率
　有収率は、前年度と比較し、ほぼ同値となっている。漏水対策に努める必要がある。</t>
    <rPh sb="1" eb="7">
      <t>ケイジョウシュウシヒリツ</t>
    </rPh>
    <rPh sb="7" eb="8">
      <t>オヨ</t>
    </rPh>
    <rPh sb="10" eb="12">
      <t>ルイセキ</t>
    </rPh>
    <rPh sb="12" eb="16">
      <t>ケッソンヒリツ</t>
    </rPh>
    <rPh sb="18" eb="24">
      <t>ケイジョウシュウシヒリツ</t>
    </rPh>
    <rPh sb="31" eb="32">
      <t>コ</t>
    </rPh>
    <rPh sb="34" eb="38">
      <t>ケイエイジョウキョウ</t>
    </rPh>
    <rPh sb="39" eb="41">
      <t>クロジ</t>
    </rPh>
    <rPh sb="44" eb="47">
      <t>ケッソンキン</t>
    </rPh>
    <rPh sb="48" eb="49">
      <t>デ</t>
    </rPh>
    <rPh sb="58" eb="60">
      <t>ヒカク</t>
    </rPh>
    <rPh sb="62" eb="66">
      <t>ジャッカンゾウカ</t>
    </rPh>
    <rPh sb="72" eb="74">
      <t>シュウシ</t>
    </rPh>
    <rPh sb="77" eb="78">
      <t>オオム</t>
    </rPh>
    <rPh sb="79" eb="80">
      <t>ヨコ</t>
    </rPh>
    <rPh sb="88" eb="92">
      <t>リュウドウヒリツ</t>
    </rPh>
    <rPh sb="94" eb="98">
      <t>リュウドウヒリツ</t>
    </rPh>
    <rPh sb="105" eb="106">
      <t>コ</t>
    </rPh>
    <rPh sb="108" eb="112">
      <t>トウガイネンド</t>
    </rPh>
    <rPh sb="113" eb="115">
      <t>フサイ</t>
    </rPh>
    <rPh sb="116" eb="117">
      <t>マカナ</t>
    </rPh>
    <rPh sb="122" eb="126">
      <t>ルイジダンタイ</t>
    </rPh>
    <rPh sb="127" eb="129">
      <t>ヒカク</t>
    </rPh>
    <rPh sb="131" eb="132">
      <t>オオム</t>
    </rPh>
    <rPh sb="133" eb="135">
      <t>ドウチ</t>
    </rPh>
    <rPh sb="141" eb="144">
      <t>キギョウサイ</t>
    </rPh>
    <rPh sb="144" eb="146">
      <t>ザンダカ</t>
    </rPh>
    <rPh sb="146" eb="147">
      <t>タイ</t>
    </rPh>
    <rPh sb="147" eb="151">
      <t>キュウスイシュウエキ</t>
    </rPh>
    <rPh sb="151" eb="153">
      <t>ヒリツ</t>
    </rPh>
    <rPh sb="155" eb="159">
      <t>カンスイトウゴウ</t>
    </rPh>
    <rPh sb="162" eb="165">
      <t>キギョウサイ</t>
    </rPh>
    <rPh sb="165" eb="167">
      <t>ザンダカ</t>
    </rPh>
    <rPh sb="167" eb="168">
      <t>タイ</t>
    </rPh>
    <rPh sb="168" eb="172">
      <t>キュウスイシュウエキ</t>
    </rPh>
    <rPh sb="172" eb="174">
      <t>ヒリツ</t>
    </rPh>
    <rPh sb="176" eb="178">
      <t>オオハバ</t>
    </rPh>
    <rPh sb="179" eb="181">
      <t>アッカ</t>
    </rPh>
    <rPh sb="187" eb="189">
      <t>コンゴ</t>
    </rPh>
    <rPh sb="196" eb="198">
      <t>ゲンショウ</t>
    </rPh>
    <rPh sb="202" eb="204">
      <t>ミコ</t>
    </rPh>
    <rPh sb="228" eb="232">
      <t>キョウキュウタンカ</t>
    </rPh>
    <rPh sb="233" eb="237">
      <t>キュウスイゲンカ</t>
    </rPh>
    <rPh sb="238" eb="240">
      <t>シタマワ</t>
    </rPh>
    <rPh sb="253" eb="255">
      <t>コンゴ</t>
    </rPh>
    <rPh sb="256" eb="261">
      <t>ジンコウゲンショウトウ</t>
    </rPh>
    <rPh sb="264" eb="268">
      <t>キュウスイシュウエキ</t>
    </rPh>
    <rPh sb="269" eb="271">
      <t>ゲンショウ</t>
    </rPh>
    <rPh sb="278" eb="280">
      <t>ヨソウ</t>
    </rPh>
    <rPh sb="286" eb="287">
      <t>サラ</t>
    </rPh>
    <rPh sb="289" eb="293">
      <t>ヒヨウサクゲン</t>
    </rPh>
    <rPh sb="294" eb="298">
      <t>ザイゲンカクホ</t>
    </rPh>
    <rPh sb="299" eb="300">
      <t>ツト</t>
    </rPh>
    <rPh sb="302" eb="304">
      <t>ヒツヨウ</t>
    </rPh>
    <rPh sb="310" eb="314">
      <t>キュウスイゲンカ</t>
    </rPh>
    <rPh sb="316" eb="320">
      <t>キュウスイゲンカ</t>
    </rPh>
    <rPh sb="322" eb="326">
      <t>ルイジダンタイ</t>
    </rPh>
    <rPh sb="327" eb="331">
      <t>ゼンコクヘイキン</t>
    </rPh>
    <rPh sb="332" eb="334">
      <t>ヒカク</t>
    </rPh>
    <rPh sb="337" eb="338">
      <t>ヒク</t>
    </rPh>
    <rPh sb="339" eb="340">
      <t>オサ</t>
    </rPh>
    <rPh sb="356" eb="358">
      <t>シセツ</t>
    </rPh>
    <rPh sb="358" eb="361">
      <t>リヨウリツ</t>
    </rPh>
    <rPh sb="363" eb="367">
      <t>ルイジダンタイ</t>
    </rPh>
    <rPh sb="368" eb="370">
      <t>ゼンコク</t>
    </rPh>
    <rPh sb="370" eb="372">
      <t>ヘイキン</t>
    </rPh>
    <rPh sb="373" eb="375">
      <t>ヒカク</t>
    </rPh>
    <rPh sb="378" eb="379">
      <t>タカ</t>
    </rPh>
    <rPh sb="380" eb="382">
      <t>スイジュン</t>
    </rPh>
    <rPh sb="391" eb="394">
      <t>ユウシュウリツ</t>
    </rPh>
    <rPh sb="396" eb="399">
      <t>ユウシュウリツ</t>
    </rPh>
    <rPh sb="401" eb="404">
      <t>ゼンネンド</t>
    </rPh>
    <rPh sb="405" eb="407">
      <t>ヒカク</t>
    </rPh>
    <rPh sb="411" eb="413">
      <t>ドウチ</t>
    </rPh>
    <rPh sb="420" eb="422">
      <t>ロウスイ</t>
    </rPh>
    <rPh sb="422" eb="424">
      <t>タイサク</t>
    </rPh>
    <rPh sb="425" eb="426">
      <t>ツト</t>
    </rPh>
    <rPh sb="428" eb="430">
      <t>ヒツヨウ</t>
    </rPh>
    <phoneticPr fontId="4"/>
  </si>
  <si>
    <t>　令和２年度に簡易水道を統合し、今後の経営状況が厳しくなることが予想される。
　現在の経営状況は、毎年黒字収支となっているが、施設の老朽化は進んでおり、管路更新等の設備投資・費用は今後増加していくと推察される。
　安定的な水の供給と投資の効率的な運用をするためには、老朽化した管路や更新の必要性の高い施設を精査するとともに、国の支援を最大限に活用した施設更新など、長期的な投資計画に基づく取り組みが必要である。
　水道料金は令和３年度まで経過措置による調整中であったが、令和４年度から市内統一され、今後の人口減少や更新経費に対応するため、料金改定の時期や適正料金等についても今後検討を進めていく必要がある。
　</t>
    <rPh sb="1" eb="3">
      <t>レイワ</t>
    </rPh>
    <rPh sb="4" eb="6">
      <t>ネンド</t>
    </rPh>
    <rPh sb="7" eb="11">
      <t>カンイスイドウ</t>
    </rPh>
    <rPh sb="12" eb="14">
      <t>トウゴウ</t>
    </rPh>
    <rPh sb="16" eb="18">
      <t>コンゴ</t>
    </rPh>
    <rPh sb="19" eb="23">
      <t>ケイエイジョウキョウ</t>
    </rPh>
    <rPh sb="24" eb="25">
      <t>キビ</t>
    </rPh>
    <rPh sb="32" eb="34">
      <t>ヨソウ</t>
    </rPh>
    <rPh sb="175" eb="177">
      <t>シセツ</t>
    </rPh>
    <rPh sb="177" eb="179">
      <t>コウシン</t>
    </rPh>
    <rPh sb="235" eb="237">
      <t>レイワ</t>
    </rPh>
    <rPh sb="238" eb="240">
      <t>ネンド</t>
    </rPh>
    <rPh sb="242" eb="244">
      <t>シナイ</t>
    </rPh>
    <rPh sb="244" eb="246">
      <t>トウイツ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</si>
</sst>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1.28</c:v>
                </c:pt>
                <c:pt idx="1">
                  <c:v>2.23</c:v>
                </c:pt>
                <c:pt idx="2">
                  <c:v>1.2</c:v>
                </c:pt>
                <c:pt idx="3">
                  <c:v>0.65</c:v>
                </c:pt>
                <c:pt idx="4">
                  <c:v>0.56000000000000005</c:v>
                </c:pt>
              </c:numCache>
            </c:numRef>
          </c:val>
          <c:extLst>
            <c:ext xmlns:c16="http://schemas.microsoft.com/office/drawing/2014/chart" uri="{C3380CC4-5D6E-409C-BE32-E72D297353CC}">
              <c16:uniqueId val="{00000000-12B0-4EEE-BE03-84DE6AAA8C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0.56999999999999995</c:v>
                </c:pt>
                <c:pt idx="4">
                  <c:v>0.52</c:v>
                </c:pt>
              </c:numCache>
            </c:numRef>
          </c:val>
          <c:smooth val="0"/>
          <c:extLst>
            <c:ext xmlns:c16="http://schemas.microsoft.com/office/drawing/2014/chart" uri="{C3380CC4-5D6E-409C-BE32-E72D297353CC}">
              <c16:uniqueId val="{00000001-12B0-4EEE-BE03-84DE6AAA8C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77.34</c:v>
                </c:pt>
                <c:pt idx="1">
                  <c:v>78.040000000000006</c:v>
                </c:pt>
                <c:pt idx="2">
                  <c:v>76.290000000000006</c:v>
                </c:pt>
                <c:pt idx="3">
                  <c:v>69.16</c:v>
                </c:pt>
                <c:pt idx="4">
                  <c:v>67.739999999999995</c:v>
                </c:pt>
              </c:numCache>
            </c:numRef>
          </c:val>
          <c:extLst>
            <c:ext xmlns:c16="http://schemas.microsoft.com/office/drawing/2014/chart" uri="{C3380CC4-5D6E-409C-BE32-E72D297353CC}">
              <c16:uniqueId val="{00000000-C944-4898-87C2-0DD995476E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60.12</c:v>
                </c:pt>
                <c:pt idx="4">
                  <c:v>60.34</c:v>
                </c:pt>
              </c:numCache>
            </c:numRef>
          </c:val>
          <c:smooth val="0"/>
          <c:extLst>
            <c:ext xmlns:c16="http://schemas.microsoft.com/office/drawing/2014/chart" uri="{C3380CC4-5D6E-409C-BE32-E72D297353CC}">
              <c16:uniqueId val="{00000001-C944-4898-87C2-0DD995476E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87.24</c:v>
                </c:pt>
                <c:pt idx="1">
                  <c:v>87.22</c:v>
                </c:pt>
                <c:pt idx="2">
                  <c:v>87.4</c:v>
                </c:pt>
                <c:pt idx="3">
                  <c:v>85.32</c:v>
                </c:pt>
                <c:pt idx="4">
                  <c:v>85.44</c:v>
                </c:pt>
              </c:numCache>
            </c:numRef>
          </c:val>
          <c:extLst>
            <c:ext xmlns:c16="http://schemas.microsoft.com/office/drawing/2014/chart" uri="{C3380CC4-5D6E-409C-BE32-E72D297353CC}">
              <c16:uniqueId val="{00000000-ECA1-40C6-B7B0-50E6BD05AC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84.24</c:v>
                </c:pt>
                <c:pt idx="4">
                  <c:v>84.19</c:v>
                </c:pt>
              </c:numCache>
            </c:numRef>
          </c:val>
          <c:smooth val="0"/>
          <c:extLst>
            <c:ext xmlns:c16="http://schemas.microsoft.com/office/drawing/2014/chart" uri="{C3380CC4-5D6E-409C-BE32-E72D297353CC}">
              <c16:uniqueId val="{00000001-ECA1-40C6-B7B0-50E6BD05AC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118.95</c:v>
                </c:pt>
                <c:pt idx="1">
                  <c:v>126.89</c:v>
                </c:pt>
                <c:pt idx="2">
                  <c:v>123.84</c:v>
                </c:pt>
                <c:pt idx="3">
                  <c:v>110.49</c:v>
                </c:pt>
                <c:pt idx="4">
                  <c:v>115.55</c:v>
                </c:pt>
              </c:numCache>
            </c:numRef>
          </c:val>
          <c:extLst>
            <c:ext xmlns:c16="http://schemas.microsoft.com/office/drawing/2014/chart" uri="{C3380CC4-5D6E-409C-BE32-E72D297353CC}">
              <c16:uniqueId val="{00000000-C492-4FFC-A93E-924866D29E6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108.83</c:v>
                </c:pt>
                <c:pt idx="4">
                  <c:v>109.23</c:v>
                </c:pt>
              </c:numCache>
            </c:numRef>
          </c:val>
          <c:smooth val="0"/>
          <c:extLst>
            <c:ext xmlns:c16="http://schemas.microsoft.com/office/drawing/2014/chart" uri="{C3380CC4-5D6E-409C-BE32-E72D297353CC}">
              <c16:uniqueId val="{00000001-C492-4FFC-A93E-924866D29E6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49.92</c:v>
                </c:pt>
                <c:pt idx="1">
                  <c:v>49.81</c:v>
                </c:pt>
                <c:pt idx="2">
                  <c:v>51.04</c:v>
                </c:pt>
                <c:pt idx="3">
                  <c:v>52.17</c:v>
                </c:pt>
                <c:pt idx="4">
                  <c:v>53.34</c:v>
                </c:pt>
              </c:numCache>
            </c:numRef>
          </c:val>
          <c:extLst>
            <c:ext xmlns:c16="http://schemas.microsoft.com/office/drawing/2014/chart" uri="{C3380CC4-5D6E-409C-BE32-E72D297353CC}">
              <c16:uniqueId val="{00000000-2526-45EF-BC92-E3216F392C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48.83</c:v>
                </c:pt>
                <c:pt idx="4">
                  <c:v>49.96</c:v>
                </c:pt>
              </c:numCache>
            </c:numRef>
          </c:val>
          <c:smooth val="0"/>
          <c:extLst>
            <c:ext xmlns:c16="http://schemas.microsoft.com/office/drawing/2014/chart" uri="{C3380CC4-5D6E-409C-BE32-E72D297353CC}">
              <c16:uniqueId val="{00000001-2526-45EF-BC92-E3216F392C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12.95</c:v>
                </c:pt>
                <c:pt idx="1">
                  <c:v>16.21</c:v>
                </c:pt>
                <c:pt idx="2">
                  <c:v>14.87</c:v>
                </c:pt>
                <c:pt idx="3">
                  <c:v>13.55</c:v>
                </c:pt>
                <c:pt idx="4">
                  <c:v>10.83</c:v>
                </c:pt>
              </c:numCache>
            </c:numRef>
          </c:val>
          <c:extLst>
            <c:ext xmlns:c16="http://schemas.microsoft.com/office/drawing/2014/chart" uri="{C3380CC4-5D6E-409C-BE32-E72D297353CC}">
              <c16:uniqueId val="{00000000-6366-4211-9398-5D9E9C51A6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18.18</c:v>
                </c:pt>
                <c:pt idx="4">
                  <c:v>19.32</c:v>
                </c:pt>
              </c:numCache>
            </c:numRef>
          </c:val>
          <c:smooth val="0"/>
          <c:extLst>
            <c:ext xmlns:c16="http://schemas.microsoft.com/office/drawing/2014/chart" uri="{C3380CC4-5D6E-409C-BE32-E72D297353CC}">
              <c16:uniqueId val="{00000001-6366-4211-9398-5D9E9C51A6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8C-41E9-94C6-DD4E3035CB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4.34</c:v>
                </c:pt>
                <c:pt idx="4">
                  <c:v>4.6900000000000004</c:v>
                </c:pt>
              </c:numCache>
            </c:numRef>
          </c:val>
          <c:smooth val="0"/>
          <c:extLst>
            <c:ext xmlns:c16="http://schemas.microsoft.com/office/drawing/2014/chart" uri="{C3380CC4-5D6E-409C-BE32-E72D297353CC}">
              <c16:uniqueId val="{00000001-958C-41E9-94C6-DD4E3035CB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473.69</c:v>
                </c:pt>
                <c:pt idx="1">
                  <c:v>584.55999999999995</c:v>
                </c:pt>
                <c:pt idx="2">
                  <c:v>576.78</c:v>
                </c:pt>
                <c:pt idx="3">
                  <c:v>304.51</c:v>
                </c:pt>
                <c:pt idx="4">
                  <c:v>325.8</c:v>
                </c:pt>
              </c:numCache>
            </c:numRef>
          </c:val>
          <c:extLst>
            <c:ext xmlns:c16="http://schemas.microsoft.com/office/drawing/2014/chart" uri="{C3380CC4-5D6E-409C-BE32-E72D297353CC}">
              <c16:uniqueId val="{00000000-979C-4472-9EF9-726812FD0E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327.77</c:v>
                </c:pt>
                <c:pt idx="4">
                  <c:v>338.02</c:v>
                </c:pt>
              </c:numCache>
            </c:numRef>
          </c:val>
          <c:smooth val="0"/>
          <c:extLst>
            <c:ext xmlns:c16="http://schemas.microsoft.com/office/drawing/2014/chart" uri="{C3380CC4-5D6E-409C-BE32-E72D297353CC}">
              <c16:uniqueId val="{00000001-979C-4472-9EF9-726812FD0E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376.28</c:v>
                </c:pt>
                <c:pt idx="1">
                  <c:v>376.47</c:v>
                </c:pt>
                <c:pt idx="2">
                  <c:v>362.59</c:v>
                </c:pt>
                <c:pt idx="3">
                  <c:v>526.86</c:v>
                </c:pt>
                <c:pt idx="4">
                  <c:v>509.55</c:v>
                </c:pt>
              </c:numCache>
            </c:numRef>
          </c:val>
          <c:extLst>
            <c:ext xmlns:c16="http://schemas.microsoft.com/office/drawing/2014/chart" uri="{C3380CC4-5D6E-409C-BE32-E72D297353CC}">
              <c16:uniqueId val="{00000000-53BE-412C-A9A4-4ECE6255005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397.1</c:v>
                </c:pt>
                <c:pt idx="4">
                  <c:v>379.91</c:v>
                </c:pt>
              </c:numCache>
            </c:numRef>
          </c:val>
          <c:smooth val="0"/>
          <c:extLst>
            <c:ext xmlns:c16="http://schemas.microsoft.com/office/drawing/2014/chart" uri="{C3380CC4-5D6E-409C-BE32-E72D297353CC}">
              <c16:uniqueId val="{00000001-53BE-412C-A9A4-4ECE6255005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117.82</c:v>
                </c:pt>
                <c:pt idx="1">
                  <c:v>126.03</c:v>
                </c:pt>
                <c:pt idx="2">
                  <c:v>123.19</c:v>
                </c:pt>
                <c:pt idx="3">
                  <c:v>106.42</c:v>
                </c:pt>
                <c:pt idx="4">
                  <c:v>115.5</c:v>
                </c:pt>
              </c:numCache>
            </c:numRef>
          </c:val>
          <c:extLst>
            <c:ext xmlns:c16="http://schemas.microsoft.com/office/drawing/2014/chart" uri="{C3380CC4-5D6E-409C-BE32-E72D297353CC}">
              <c16:uniqueId val="{00000000-DD6C-44CD-B461-82F96EADF9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95.79</c:v>
                </c:pt>
                <c:pt idx="4">
                  <c:v>98.3</c:v>
                </c:pt>
              </c:numCache>
            </c:numRef>
          </c:val>
          <c:smooth val="0"/>
          <c:extLst>
            <c:ext xmlns:c16="http://schemas.microsoft.com/office/drawing/2014/chart" uri="{C3380CC4-5D6E-409C-BE32-E72D297353CC}">
              <c16:uniqueId val="{00000001-DD6C-44CD-B461-82F96EADF9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128.25</c:v>
                </c:pt>
                <c:pt idx="1">
                  <c:v>120.63</c:v>
                </c:pt>
                <c:pt idx="2">
                  <c:v>124.62</c:v>
                </c:pt>
                <c:pt idx="3">
                  <c:v>147.93</c:v>
                </c:pt>
                <c:pt idx="4">
                  <c:v>137.72999999999999</c:v>
                </c:pt>
              </c:numCache>
            </c:numRef>
          </c:val>
          <c:extLst>
            <c:ext xmlns:c16="http://schemas.microsoft.com/office/drawing/2014/chart" uri="{C3380CC4-5D6E-409C-BE32-E72D297353CC}">
              <c16:uniqueId val="{00000000-52DB-404C-94E5-A83349D5C9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171.13</c:v>
                </c:pt>
                <c:pt idx="4">
                  <c:v>173.7</c:v>
                </c:pt>
              </c:numCache>
            </c:numRef>
          </c:val>
          <c:smooth val="0"/>
          <c:extLst>
            <c:ext xmlns:c16="http://schemas.microsoft.com/office/drawing/2014/chart" uri="{C3380CC4-5D6E-409C-BE32-E72D297353CC}">
              <c16:uniqueId val="{00000001-52DB-404C-94E5-A83349D5C9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鹿児島県　南さつま市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4"/>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6" t="s">
        <v>9</v>
      </c>
      <c r="BM7" s="77"/>
      <c r="BN7" s="77"/>
      <c r="BO7" s="77"/>
      <c r="BP7" s="77"/>
      <c r="BQ7" s="77"/>
      <c r="BR7" s="77"/>
      <c r="BS7" s="77"/>
      <c r="BT7" s="77"/>
      <c r="BU7" s="77"/>
      <c r="BV7" s="77"/>
      <c r="BW7" s="77"/>
      <c r="BX7" s="77"/>
      <c r="BY7" s="78"/>
    </row>
    <row r="8" spans="1:78" ht="18.75" customHeight="1">
      <c r="A8" s="2"/>
      <c r="B8" s="69" t="str">
        <f>データ!$I$6</f>
        <v>法適用</v>
      </c>
      <c r="C8" s="70"/>
      <c r="D8" s="70"/>
      <c r="E8" s="70"/>
      <c r="F8" s="70"/>
      <c r="G8" s="70"/>
      <c r="H8" s="70"/>
      <c r="I8" s="69" t="str">
        <f>データ!$J$6</f>
        <v>水道事業</v>
      </c>
      <c r="J8" s="70"/>
      <c r="K8" s="70"/>
      <c r="L8" s="70"/>
      <c r="M8" s="70"/>
      <c r="N8" s="70"/>
      <c r="O8" s="71"/>
      <c r="P8" s="72" t="str">
        <f>データ!$K$6</f>
        <v>末端給水事業</v>
      </c>
      <c r="Q8" s="72"/>
      <c r="R8" s="72"/>
      <c r="S8" s="72"/>
      <c r="T8" s="72"/>
      <c r="U8" s="72"/>
      <c r="V8" s="72"/>
      <c r="W8" s="72" t="str">
        <f>データ!$L$6</f>
        <v>A5</v>
      </c>
      <c r="X8" s="72"/>
      <c r="Y8" s="72"/>
      <c r="Z8" s="72"/>
      <c r="AA8" s="72"/>
      <c r="AB8" s="72"/>
      <c r="AC8" s="72"/>
      <c r="AD8" s="72" t="str">
        <f>データ!$M$6</f>
        <v>非設置</v>
      </c>
      <c r="AE8" s="72"/>
      <c r="AF8" s="72"/>
      <c r="AG8" s="72"/>
      <c r="AH8" s="72"/>
      <c r="AI8" s="72"/>
      <c r="AJ8" s="72"/>
      <c r="AK8" s="2"/>
      <c r="AL8" s="63">
        <f>データ!$R$6</f>
        <v>32909</v>
      </c>
      <c r="AM8" s="63"/>
      <c r="AN8" s="63"/>
      <c r="AO8" s="63"/>
      <c r="AP8" s="63"/>
      <c r="AQ8" s="63"/>
      <c r="AR8" s="63"/>
      <c r="AS8" s="63"/>
      <c r="AT8" s="37">
        <f>データ!$S$6</f>
        <v>283.58999999999997</v>
      </c>
      <c r="AU8" s="38"/>
      <c r="AV8" s="38"/>
      <c r="AW8" s="38"/>
      <c r="AX8" s="38"/>
      <c r="AY8" s="38"/>
      <c r="AZ8" s="38"/>
      <c r="BA8" s="38"/>
      <c r="BB8" s="52">
        <f>データ!$T$6</f>
        <v>116.04</v>
      </c>
      <c r="BC8" s="52"/>
      <c r="BD8" s="52"/>
      <c r="BE8" s="52"/>
      <c r="BF8" s="52"/>
      <c r="BG8" s="52"/>
      <c r="BH8" s="52"/>
      <c r="BI8" s="52"/>
      <c r="BJ8" s="3"/>
      <c r="BK8" s="3"/>
      <c r="BL8" s="65" t="s">
        <v>10</v>
      </c>
      <c r="BM8" s="66"/>
      <c r="BN8" s="67" t="s">
        <v>11</v>
      </c>
      <c r="BO8" s="67"/>
      <c r="BP8" s="67"/>
      <c r="BQ8" s="67"/>
      <c r="BR8" s="67"/>
      <c r="BS8" s="67"/>
      <c r="BT8" s="67"/>
      <c r="BU8" s="67"/>
      <c r="BV8" s="67"/>
      <c r="BW8" s="67"/>
      <c r="BX8" s="67"/>
      <c r="BY8" s="68"/>
    </row>
    <row r="9" spans="1:78" ht="18.75" customHeight="1">
      <c r="A9" s="2"/>
      <c r="B9" s="45" t="s">
        <v>12</v>
      </c>
      <c r="C9" s="46"/>
      <c r="D9" s="46"/>
      <c r="E9" s="46"/>
      <c r="F9" s="46"/>
      <c r="G9" s="46"/>
      <c r="H9" s="46"/>
      <c r="I9" s="45" t="s">
        <v>13</v>
      </c>
      <c r="J9" s="46"/>
      <c r="K9" s="46"/>
      <c r="L9" s="46"/>
      <c r="M9" s="46"/>
      <c r="N9" s="46"/>
      <c r="O9" s="64"/>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60.66</v>
      </c>
      <c r="J10" s="38"/>
      <c r="K10" s="38"/>
      <c r="L10" s="38"/>
      <c r="M10" s="38"/>
      <c r="N10" s="38"/>
      <c r="O10" s="62"/>
      <c r="P10" s="52">
        <f>データ!$P$6</f>
        <v>97.3</v>
      </c>
      <c r="Q10" s="52"/>
      <c r="R10" s="52"/>
      <c r="S10" s="52"/>
      <c r="T10" s="52"/>
      <c r="U10" s="52"/>
      <c r="V10" s="52"/>
      <c r="W10" s="63">
        <f>データ!$Q$6</f>
        <v>3254</v>
      </c>
      <c r="X10" s="63"/>
      <c r="Y10" s="63"/>
      <c r="Z10" s="63"/>
      <c r="AA10" s="63"/>
      <c r="AB10" s="63"/>
      <c r="AC10" s="63"/>
      <c r="AD10" s="2"/>
      <c r="AE10" s="2"/>
      <c r="AF10" s="2"/>
      <c r="AG10" s="2"/>
      <c r="AH10" s="2"/>
      <c r="AI10" s="2"/>
      <c r="AJ10" s="2"/>
      <c r="AK10" s="2"/>
      <c r="AL10" s="63">
        <f>データ!$U$6</f>
        <v>31566</v>
      </c>
      <c r="AM10" s="63"/>
      <c r="AN10" s="63"/>
      <c r="AO10" s="63"/>
      <c r="AP10" s="63"/>
      <c r="AQ10" s="63"/>
      <c r="AR10" s="63"/>
      <c r="AS10" s="63"/>
      <c r="AT10" s="37">
        <f>データ!$V$6</f>
        <v>90.83</v>
      </c>
      <c r="AU10" s="38"/>
      <c r="AV10" s="38"/>
      <c r="AW10" s="38"/>
      <c r="AX10" s="38"/>
      <c r="AY10" s="38"/>
      <c r="AZ10" s="38"/>
      <c r="BA10" s="38"/>
      <c r="BB10" s="52">
        <f>データ!$W$6</f>
        <v>347.53</v>
      </c>
      <c r="BC10" s="52"/>
      <c r="BD10" s="52"/>
      <c r="BE10" s="52"/>
      <c r="BF10" s="52"/>
      <c r="BG10" s="52"/>
      <c r="BH10" s="52"/>
      <c r="BI10" s="52"/>
      <c r="BJ10" s="2"/>
      <c r="BK10" s="2"/>
      <c r="BL10" s="53" t="s">
        <v>21</v>
      </c>
      <c r="BM10" s="54"/>
      <c r="BN10" s="55" t="s">
        <v>22</v>
      </c>
      <c r="BO10" s="55"/>
      <c r="BP10" s="55"/>
      <c r="BQ10" s="55"/>
      <c r="BR10" s="55"/>
      <c r="BS10" s="55"/>
      <c r="BT10" s="55"/>
      <c r="BU10" s="55"/>
      <c r="BV10" s="55"/>
      <c r="BW10" s="55"/>
      <c r="BX10" s="55"/>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7" t="s">
        <v>112</v>
      </c>
      <c r="BM66" s="88"/>
      <c r="BN66" s="88"/>
      <c r="BO66" s="88"/>
      <c r="BP66" s="88"/>
      <c r="BQ66" s="88"/>
      <c r="BR66" s="88"/>
      <c r="BS66" s="88"/>
      <c r="BT66" s="88"/>
      <c r="BU66" s="88"/>
      <c r="BV66" s="88"/>
      <c r="BW66" s="88"/>
      <c r="BX66" s="88"/>
      <c r="BY66" s="88"/>
      <c r="BZ66" s="8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7"/>
      <c r="BM67" s="88"/>
      <c r="BN67" s="88"/>
      <c r="BO67" s="88"/>
      <c r="BP67" s="88"/>
      <c r="BQ67" s="88"/>
      <c r="BR67" s="88"/>
      <c r="BS67" s="88"/>
      <c r="BT67" s="88"/>
      <c r="BU67" s="88"/>
      <c r="BV67" s="88"/>
      <c r="BW67" s="88"/>
      <c r="BX67" s="88"/>
      <c r="BY67" s="88"/>
      <c r="BZ67" s="8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7"/>
      <c r="BM68" s="88"/>
      <c r="BN68" s="88"/>
      <c r="BO68" s="88"/>
      <c r="BP68" s="88"/>
      <c r="BQ68" s="88"/>
      <c r="BR68" s="88"/>
      <c r="BS68" s="88"/>
      <c r="BT68" s="88"/>
      <c r="BU68" s="88"/>
      <c r="BV68" s="88"/>
      <c r="BW68" s="88"/>
      <c r="BX68" s="88"/>
      <c r="BY68" s="88"/>
      <c r="BZ68" s="8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7"/>
      <c r="BM69" s="88"/>
      <c r="BN69" s="88"/>
      <c r="BO69" s="88"/>
      <c r="BP69" s="88"/>
      <c r="BQ69" s="88"/>
      <c r="BR69" s="88"/>
      <c r="BS69" s="88"/>
      <c r="BT69" s="88"/>
      <c r="BU69" s="88"/>
      <c r="BV69" s="88"/>
      <c r="BW69" s="88"/>
      <c r="BX69" s="88"/>
      <c r="BY69" s="88"/>
      <c r="BZ69" s="8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7"/>
      <c r="BM70" s="88"/>
      <c r="BN70" s="88"/>
      <c r="BO70" s="88"/>
      <c r="BP70" s="88"/>
      <c r="BQ70" s="88"/>
      <c r="BR70" s="88"/>
      <c r="BS70" s="88"/>
      <c r="BT70" s="88"/>
      <c r="BU70" s="88"/>
      <c r="BV70" s="88"/>
      <c r="BW70" s="88"/>
      <c r="BX70" s="88"/>
      <c r="BY70" s="88"/>
      <c r="BZ70" s="8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7"/>
      <c r="BM71" s="88"/>
      <c r="BN71" s="88"/>
      <c r="BO71" s="88"/>
      <c r="BP71" s="88"/>
      <c r="BQ71" s="88"/>
      <c r="BR71" s="88"/>
      <c r="BS71" s="88"/>
      <c r="BT71" s="88"/>
      <c r="BU71" s="88"/>
      <c r="BV71" s="88"/>
      <c r="BW71" s="88"/>
      <c r="BX71" s="88"/>
      <c r="BY71" s="88"/>
      <c r="BZ71" s="8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7"/>
      <c r="BM72" s="88"/>
      <c r="BN72" s="88"/>
      <c r="BO72" s="88"/>
      <c r="BP72" s="88"/>
      <c r="BQ72" s="88"/>
      <c r="BR72" s="88"/>
      <c r="BS72" s="88"/>
      <c r="BT72" s="88"/>
      <c r="BU72" s="88"/>
      <c r="BV72" s="88"/>
      <c r="BW72" s="88"/>
      <c r="BX72" s="88"/>
      <c r="BY72" s="88"/>
      <c r="BZ72" s="8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7"/>
      <c r="BM73" s="88"/>
      <c r="BN73" s="88"/>
      <c r="BO73" s="88"/>
      <c r="BP73" s="88"/>
      <c r="BQ73" s="88"/>
      <c r="BR73" s="88"/>
      <c r="BS73" s="88"/>
      <c r="BT73" s="88"/>
      <c r="BU73" s="88"/>
      <c r="BV73" s="88"/>
      <c r="BW73" s="88"/>
      <c r="BX73" s="88"/>
      <c r="BY73" s="88"/>
      <c r="BZ73" s="8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7"/>
      <c r="BM74" s="88"/>
      <c r="BN74" s="88"/>
      <c r="BO74" s="88"/>
      <c r="BP74" s="88"/>
      <c r="BQ74" s="88"/>
      <c r="BR74" s="88"/>
      <c r="BS74" s="88"/>
      <c r="BT74" s="88"/>
      <c r="BU74" s="88"/>
      <c r="BV74" s="88"/>
      <c r="BW74" s="88"/>
      <c r="BX74" s="88"/>
      <c r="BY74" s="88"/>
      <c r="BZ74" s="8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7"/>
      <c r="BM75" s="88"/>
      <c r="BN75" s="88"/>
      <c r="BO75" s="88"/>
      <c r="BP75" s="88"/>
      <c r="BQ75" s="88"/>
      <c r="BR75" s="88"/>
      <c r="BS75" s="88"/>
      <c r="BT75" s="88"/>
      <c r="BU75" s="88"/>
      <c r="BV75" s="88"/>
      <c r="BW75" s="88"/>
      <c r="BX75" s="88"/>
      <c r="BY75" s="88"/>
      <c r="BZ75" s="8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7"/>
      <c r="BM76" s="88"/>
      <c r="BN76" s="88"/>
      <c r="BO76" s="88"/>
      <c r="BP76" s="88"/>
      <c r="BQ76" s="88"/>
      <c r="BR76" s="88"/>
      <c r="BS76" s="88"/>
      <c r="BT76" s="88"/>
      <c r="BU76" s="88"/>
      <c r="BV76" s="88"/>
      <c r="BW76" s="88"/>
      <c r="BX76" s="88"/>
      <c r="BY76" s="88"/>
      <c r="BZ76" s="8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7"/>
      <c r="BM77" s="88"/>
      <c r="BN77" s="88"/>
      <c r="BO77" s="88"/>
      <c r="BP77" s="88"/>
      <c r="BQ77" s="88"/>
      <c r="BR77" s="88"/>
      <c r="BS77" s="88"/>
      <c r="BT77" s="88"/>
      <c r="BU77" s="88"/>
      <c r="BV77" s="88"/>
      <c r="BW77" s="88"/>
      <c r="BX77" s="88"/>
      <c r="BY77" s="88"/>
      <c r="BZ77" s="8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7"/>
      <c r="BM78" s="88"/>
      <c r="BN78" s="88"/>
      <c r="BO78" s="88"/>
      <c r="BP78" s="88"/>
      <c r="BQ78" s="88"/>
      <c r="BR78" s="88"/>
      <c r="BS78" s="88"/>
      <c r="BT78" s="88"/>
      <c r="BU78" s="88"/>
      <c r="BV78" s="88"/>
      <c r="BW78" s="88"/>
      <c r="BX78" s="88"/>
      <c r="BY78" s="88"/>
      <c r="BZ78" s="8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7"/>
      <c r="BM79" s="88"/>
      <c r="BN79" s="88"/>
      <c r="BO79" s="88"/>
      <c r="BP79" s="88"/>
      <c r="BQ79" s="88"/>
      <c r="BR79" s="88"/>
      <c r="BS79" s="88"/>
      <c r="BT79" s="88"/>
      <c r="BU79" s="88"/>
      <c r="BV79" s="88"/>
      <c r="BW79" s="88"/>
      <c r="BX79" s="88"/>
      <c r="BY79" s="88"/>
      <c r="BZ79" s="8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7"/>
      <c r="BM80" s="88"/>
      <c r="BN80" s="88"/>
      <c r="BO80" s="88"/>
      <c r="BP80" s="88"/>
      <c r="BQ80" s="88"/>
      <c r="BR80" s="88"/>
      <c r="BS80" s="88"/>
      <c r="BT80" s="88"/>
      <c r="BU80" s="88"/>
      <c r="BV80" s="88"/>
      <c r="BW80" s="88"/>
      <c r="BX80" s="88"/>
      <c r="BY80" s="88"/>
      <c r="BZ80" s="8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7"/>
      <c r="BM81" s="88"/>
      <c r="BN81" s="88"/>
      <c r="BO81" s="88"/>
      <c r="BP81" s="88"/>
      <c r="BQ81" s="88"/>
      <c r="BR81" s="88"/>
      <c r="BS81" s="88"/>
      <c r="BT81" s="88"/>
      <c r="BU81" s="88"/>
      <c r="BV81" s="88"/>
      <c r="BW81" s="88"/>
      <c r="BX81" s="88"/>
      <c r="BY81" s="88"/>
      <c r="BZ81" s="8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P5XDRbOhVu9ZShfUJylRkDvzp+e0Y9mmviEbIiSP5AdzrLl7/nlAIsnXU/6psee9+Hco3pImE31FlCQLWIG6cw==" saltValue="a9mKGehG/XKUTy5jKMU8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52</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15" t="s">
        <v>53</v>
      </c>
      <c r="B4" s="17"/>
      <c r="C4" s="17"/>
      <c r="D4" s="17"/>
      <c r="E4" s="17"/>
      <c r="F4" s="17"/>
      <c r="G4" s="17"/>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462209</v>
      </c>
      <c r="D6" s="20">
        <f t="shared" si="3"/>
        <v>46</v>
      </c>
      <c r="E6" s="20">
        <f t="shared" si="3"/>
        <v>1</v>
      </c>
      <c r="F6" s="20">
        <f t="shared" si="3"/>
        <v>0</v>
      </c>
      <c r="G6" s="20">
        <f t="shared" si="3"/>
        <v>1</v>
      </c>
      <c r="H6" s="20" t="str">
        <f t="shared" si="3"/>
        <v>鹿児島県　南さつま市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60.66</v>
      </c>
      <c r="P6" s="21">
        <f t="shared" si="3"/>
        <v>97.3</v>
      </c>
      <c r="Q6" s="21">
        <f t="shared" si="3"/>
        <v>3254</v>
      </c>
      <c r="R6" s="21">
        <f t="shared" si="3"/>
        <v>32909</v>
      </c>
      <c r="S6" s="21">
        <f t="shared" si="3"/>
        <v>283.58999999999997</v>
      </c>
      <c r="T6" s="21">
        <f t="shared" si="3"/>
        <v>116.04</v>
      </c>
      <c r="U6" s="21">
        <f t="shared" si="3"/>
        <v>31566</v>
      </c>
      <c r="V6" s="21">
        <f t="shared" si="3"/>
        <v>90.83</v>
      </c>
      <c r="W6" s="21">
        <f t="shared" si="3"/>
        <v>347.53</v>
      </c>
      <c r="X6" s="22">
        <f>IF(X7="",NA(),X7)</f>
        <v>118.95</v>
      </c>
      <c r="Y6" s="22">
        <f t="shared" ref="Y6:AG6" si="4">IF(Y7="",NA(),Y7)</f>
        <v>126.89</v>
      </c>
      <c r="Z6" s="22">
        <f t="shared" si="4"/>
        <v>123.84</v>
      </c>
      <c r="AA6" s="22">
        <f t="shared" si="4"/>
        <v>110.49</v>
      </c>
      <c r="AB6" s="22">
        <f t="shared" si="4"/>
        <v>115.55</v>
      </c>
      <c r="AC6" s="22">
        <f t="shared" si="4"/>
        <v>110.05</v>
      </c>
      <c r="AD6" s="22">
        <f t="shared" si="4"/>
        <v>108.87</v>
      </c>
      <c r="AE6" s="22">
        <f t="shared" si="4"/>
        <v>108.61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4.34</v>
      </c>
      <c r="AR6" s="22">
        <f t="shared" si="5"/>
        <v>4.6900000000000004</v>
      </c>
      <c r="AS6" s="21" t="str">
        <f>IF(AS7="","",IF(AS7="-","【-】","【"&amp;SUBSTITUTE(TEXT(AS7,"#,##0.00"),"-","△")&amp;"】"))</f>
        <v>【1.30】</v>
      </c>
      <c r="AT6" s="22">
        <f>IF(AT7="",NA(),AT7)</f>
        <v>473.69</v>
      </c>
      <c r="AU6" s="22">
        <f t="shared" ref="AU6:BC6" si="6">IF(AU7="",NA(),AU7)</f>
        <v>584.55999999999995</v>
      </c>
      <c r="AV6" s="22">
        <f t="shared" si="6"/>
        <v>576.78</v>
      </c>
      <c r="AW6" s="22">
        <f t="shared" si="6"/>
        <v>304.51</v>
      </c>
      <c r="AX6" s="22">
        <f t="shared" si="6"/>
        <v>325.8</v>
      </c>
      <c r="AY6" s="22">
        <f t="shared" si="6"/>
        <v>359.47</v>
      </c>
      <c r="AZ6" s="22">
        <f t="shared" si="6"/>
        <v>369.69</v>
      </c>
      <c r="BA6" s="22">
        <f t="shared" si="6"/>
        <v>379.08</v>
      </c>
      <c r="BB6" s="22">
        <f t="shared" si="6"/>
        <v>327.77</v>
      </c>
      <c r="BC6" s="22">
        <f t="shared" si="6"/>
        <v>338.02</v>
      </c>
      <c r="BD6" s="21" t="str">
        <f>IF(BD7="","",IF(BD7="-","【-】","【"&amp;SUBSTITUTE(TEXT(BD7,"#,##0.00"),"-","△")&amp;"】"))</f>
        <v>【261.51】</v>
      </c>
      <c r="BE6" s="22">
        <f>IF(BE7="",NA(),BE7)</f>
        <v>376.28</v>
      </c>
      <c r="BF6" s="22">
        <f t="shared" ref="BF6:BN6" si="7">IF(BF7="",NA(),BF7)</f>
        <v>376.47</v>
      </c>
      <c r="BG6" s="22">
        <f t="shared" si="7"/>
        <v>362.59</v>
      </c>
      <c r="BH6" s="22">
        <f t="shared" si="7"/>
        <v>526.86</v>
      </c>
      <c r="BI6" s="22">
        <f t="shared" si="7"/>
        <v>509.55</v>
      </c>
      <c r="BJ6" s="22">
        <f t="shared" si="7"/>
        <v>401.79</v>
      </c>
      <c r="BK6" s="22">
        <f t="shared" si="7"/>
        <v>402.99</v>
      </c>
      <c r="BL6" s="22">
        <f t="shared" si="7"/>
        <v>398.98</v>
      </c>
      <c r="BM6" s="22">
        <f t="shared" si="7"/>
        <v>397.1</v>
      </c>
      <c r="BN6" s="22">
        <f t="shared" si="7"/>
        <v>379.91</v>
      </c>
      <c r="BO6" s="21" t="str">
        <f>IF(BO7="","",IF(BO7="-","【-】","【"&amp;SUBSTITUTE(TEXT(BO7,"#,##0.00"),"-","△")&amp;"】"))</f>
        <v>【265.16】</v>
      </c>
      <c r="BP6" s="22">
        <f>IF(BP7="",NA(),BP7)</f>
        <v>117.82</v>
      </c>
      <c r="BQ6" s="22">
        <f t="shared" ref="BQ6:BY6" si="8">IF(BQ7="",NA(),BQ7)</f>
        <v>126.03</v>
      </c>
      <c r="BR6" s="22">
        <f t="shared" si="8"/>
        <v>123.19</v>
      </c>
      <c r="BS6" s="22">
        <f t="shared" si="8"/>
        <v>106.42</v>
      </c>
      <c r="BT6" s="22">
        <f t="shared" si="8"/>
        <v>115.5</v>
      </c>
      <c r="BU6" s="22">
        <f t="shared" si="8"/>
        <v>100.12</v>
      </c>
      <c r="BV6" s="22">
        <f t="shared" si="8"/>
        <v>98.66</v>
      </c>
      <c r="BW6" s="22">
        <f t="shared" si="8"/>
        <v>98.64</v>
      </c>
      <c r="BX6" s="22">
        <f t="shared" si="8"/>
        <v>95.79</v>
      </c>
      <c r="BY6" s="22">
        <f t="shared" si="8"/>
        <v>98.3</v>
      </c>
      <c r="BZ6" s="21" t="str">
        <f>IF(BZ7="","",IF(BZ7="-","【-】","【"&amp;SUBSTITUTE(TEXT(BZ7,"#,##0.00"),"-","△")&amp;"】"))</f>
        <v>【102.35】</v>
      </c>
      <c r="CA6" s="22">
        <f>IF(CA7="",NA(),CA7)</f>
        <v>128.25</v>
      </c>
      <c r="CB6" s="22">
        <f t="shared" ref="CB6:CJ6" si="9">IF(CB7="",NA(),CB7)</f>
        <v>120.63</v>
      </c>
      <c r="CC6" s="22">
        <f t="shared" si="9"/>
        <v>124.62</v>
      </c>
      <c r="CD6" s="22">
        <f t="shared" si="9"/>
        <v>147.93</v>
      </c>
      <c r="CE6" s="22">
        <f t="shared" si="9"/>
        <v>137.72999999999999</v>
      </c>
      <c r="CF6" s="22">
        <f t="shared" si="9"/>
        <v>174.97</v>
      </c>
      <c r="CG6" s="22">
        <f t="shared" si="9"/>
        <v>178.59</v>
      </c>
      <c r="CH6" s="22">
        <f t="shared" si="9"/>
        <v>178.92</v>
      </c>
      <c r="CI6" s="22">
        <f t="shared" si="9"/>
        <v>171.13</v>
      </c>
      <c r="CJ6" s="22">
        <f t="shared" si="9"/>
        <v>173.7</v>
      </c>
      <c r="CK6" s="21" t="str">
        <f>IF(CK7="","",IF(CK7="-","【-】","【"&amp;SUBSTITUTE(TEXT(CK7,"#,##0.00"),"-","△")&amp;"】"))</f>
        <v>【167.74】</v>
      </c>
      <c r="CL6" s="22">
        <f>IF(CL7="",NA(),CL7)</f>
        <v>77.34</v>
      </c>
      <c r="CM6" s="22">
        <f t="shared" ref="CM6:CU6" si="10">IF(CM7="",NA(),CM7)</f>
        <v>78.040000000000006</v>
      </c>
      <c r="CN6" s="22">
        <f t="shared" si="10"/>
        <v>76.290000000000006</v>
      </c>
      <c r="CO6" s="22">
        <f t="shared" si="10"/>
        <v>69.16</v>
      </c>
      <c r="CP6" s="22">
        <f t="shared" si="10"/>
        <v>67.739999999999995</v>
      </c>
      <c r="CQ6" s="22">
        <f t="shared" si="10"/>
        <v>55.63</v>
      </c>
      <c r="CR6" s="22">
        <f t="shared" si="10"/>
        <v>55.03</v>
      </c>
      <c r="CS6" s="22">
        <f t="shared" si="10"/>
        <v>55.14</v>
      </c>
      <c r="CT6" s="22">
        <f t="shared" si="10"/>
        <v>60.12</v>
      </c>
      <c r="CU6" s="22">
        <f t="shared" si="10"/>
        <v>60.34</v>
      </c>
      <c r="CV6" s="21" t="str">
        <f>IF(CV7="","",IF(CV7="-","【-】","【"&amp;SUBSTITUTE(TEXT(CV7,"#,##0.00"),"-","△")&amp;"】"))</f>
        <v>【60.29】</v>
      </c>
      <c r="CW6" s="22">
        <f>IF(CW7="",NA(),CW7)</f>
        <v>87.24</v>
      </c>
      <c r="CX6" s="22">
        <f t="shared" ref="CX6:DF6" si="11">IF(CX7="",NA(),CX7)</f>
        <v>87.22</v>
      </c>
      <c r="CY6" s="22">
        <f t="shared" si="11"/>
        <v>87.4</v>
      </c>
      <c r="CZ6" s="22">
        <f t="shared" si="11"/>
        <v>85.32</v>
      </c>
      <c r="DA6" s="22">
        <f t="shared" si="11"/>
        <v>85.44</v>
      </c>
      <c r="DB6" s="22">
        <f t="shared" si="11"/>
        <v>82.04</v>
      </c>
      <c r="DC6" s="22">
        <f t="shared" si="11"/>
        <v>81.900000000000006</v>
      </c>
      <c r="DD6" s="22">
        <f t="shared" si="11"/>
        <v>81.39</v>
      </c>
      <c r="DE6" s="22">
        <f t="shared" si="11"/>
        <v>84.24</v>
      </c>
      <c r="DF6" s="22">
        <f t="shared" si="11"/>
        <v>84.19</v>
      </c>
      <c r="DG6" s="21" t="str">
        <f>IF(DG7="","",IF(DG7="-","【-】","【"&amp;SUBSTITUTE(TEXT(DG7,"#,##0.00"),"-","△")&amp;"】"))</f>
        <v>【90.12】</v>
      </c>
      <c r="DH6" s="22">
        <f>IF(DH7="",NA(),DH7)</f>
        <v>49.92</v>
      </c>
      <c r="DI6" s="22">
        <f t="shared" ref="DI6:DQ6" si="12">IF(DI7="",NA(),DI7)</f>
        <v>49.81</v>
      </c>
      <c r="DJ6" s="22">
        <f t="shared" si="12"/>
        <v>51.04</v>
      </c>
      <c r="DK6" s="22">
        <f t="shared" si="12"/>
        <v>52.17</v>
      </c>
      <c r="DL6" s="22">
        <f t="shared" si="12"/>
        <v>53.34</v>
      </c>
      <c r="DM6" s="22">
        <f t="shared" si="12"/>
        <v>48.05</v>
      </c>
      <c r="DN6" s="22">
        <f t="shared" si="12"/>
        <v>48.87</v>
      </c>
      <c r="DO6" s="22">
        <f t="shared" si="12"/>
        <v>49.92</v>
      </c>
      <c r="DP6" s="22">
        <f t="shared" si="12"/>
        <v>48.83</v>
      </c>
      <c r="DQ6" s="22">
        <f t="shared" si="12"/>
        <v>49.96</v>
      </c>
      <c r="DR6" s="21" t="str">
        <f>IF(DR7="","",IF(DR7="-","【-】","【"&amp;SUBSTITUTE(TEXT(DR7,"#,##0.00"),"-","△")&amp;"】"))</f>
        <v>【50.88】</v>
      </c>
      <c r="DS6" s="22">
        <f>IF(DS7="",NA(),DS7)</f>
        <v>12.95</v>
      </c>
      <c r="DT6" s="22">
        <f t="shared" ref="DT6:EB6" si="13">IF(DT7="",NA(),DT7)</f>
        <v>16.21</v>
      </c>
      <c r="DU6" s="22">
        <f t="shared" si="13"/>
        <v>14.87</v>
      </c>
      <c r="DV6" s="22">
        <f t="shared" si="13"/>
        <v>13.55</v>
      </c>
      <c r="DW6" s="22">
        <f t="shared" si="13"/>
        <v>10.83</v>
      </c>
      <c r="DX6" s="22">
        <f t="shared" si="13"/>
        <v>13.39</v>
      </c>
      <c r="DY6" s="22">
        <f t="shared" si="13"/>
        <v>14.85</v>
      </c>
      <c r="DZ6" s="22">
        <f t="shared" si="13"/>
        <v>16.88</v>
      </c>
      <c r="EA6" s="22">
        <f t="shared" si="13"/>
        <v>18.18</v>
      </c>
      <c r="EB6" s="22">
        <f t="shared" si="13"/>
        <v>19.32</v>
      </c>
      <c r="EC6" s="21" t="str">
        <f>IF(EC7="","",IF(EC7="-","【-】","【"&amp;SUBSTITUTE(TEXT(EC7,"#,##0.00"),"-","△")&amp;"】"))</f>
        <v>【22.30】</v>
      </c>
      <c r="ED6" s="22">
        <f>IF(ED7="",NA(),ED7)</f>
        <v>1.28</v>
      </c>
      <c r="EE6" s="22">
        <f t="shared" ref="EE6:EM6" si="14">IF(EE7="",NA(),EE7)</f>
        <v>2.23</v>
      </c>
      <c r="EF6" s="22">
        <f t="shared" si="14"/>
        <v>1.2</v>
      </c>
      <c r="EG6" s="22">
        <f t="shared" si="14"/>
        <v>0.65</v>
      </c>
      <c r="EH6" s="22">
        <f t="shared" si="14"/>
        <v>0.56000000000000005</v>
      </c>
      <c r="EI6" s="22">
        <f t="shared" si="14"/>
        <v>0.54</v>
      </c>
      <c r="EJ6" s="22">
        <f t="shared" si="14"/>
        <v>0.5</v>
      </c>
      <c r="EK6" s="22">
        <f t="shared" si="14"/>
        <v>0.52</v>
      </c>
      <c r="EL6" s="22">
        <f t="shared" si="14"/>
        <v>0.56999999999999995</v>
      </c>
      <c r="EM6" s="22">
        <f t="shared" si="14"/>
        <v>0.52</v>
      </c>
      <c r="EN6" s="21" t="str">
        <f>IF(EN7="","",IF(EN7="-","【-】","【"&amp;SUBSTITUTE(TEXT(EN7,"#,##0.00"),"-","△")&amp;"】"))</f>
        <v>【0.66】</v>
      </c>
    </row>
    <row r="7" spans="1:144" s="23" customFormat="1">
      <c r="A7" s="15"/>
      <c r="B7" s="24">
        <v>2021</v>
      </c>
      <c r="C7" s="24">
        <v>462209</v>
      </c>
      <c r="D7" s="24">
        <v>46</v>
      </c>
      <c r="E7" s="24">
        <v>1</v>
      </c>
      <c r="F7" s="24">
        <v>0</v>
      </c>
      <c r="G7" s="24">
        <v>1</v>
      </c>
      <c r="H7" s="24" t="s">
        <v>93</v>
      </c>
      <c r="I7" s="24" t="s">
        <v>94</v>
      </c>
      <c r="J7" s="24" t="s">
        <v>95</v>
      </c>
      <c r="K7" s="24" t="s">
        <v>96</v>
      </c>
      <c r="L7" s="24" t="s">
        <v>97</v>
      </c>
      <c r="M7" s="24" t="s">
        <v>98</v>
      </c>
      <c r="N7" s="25" t="s">
        <v>99</v>
      </c>
      <c r="O7" s="25">
        <v>60.66</v>
      </c>
      <c r="P7" s="25">
        <v>97.3</v>
      </c>
      <c r="Q7" s="25">
        <v>3254</v>
      </c>
      <c r="R7" s="25">
        <v>32909</v>
      </c>
      <c r="S7" s="25">
        <v>283.58999999999997</v>
      </c>
      <c r="T7" s="25">
        <v>116.04</v>
      </c>
      <c r="U7" s="25">
        <v>31566</v>
      </c>
      <c r="V7" s="25">
        <v>90.83</v>
      </c>
      <c r="W7" s="25">
        <v>347.53</v>
      </c>
      <c r="X7" s="25">
        <v>118.95</v>
      </c>
      <c r="Y7" s="25">
        <v>126.89</v>
      </c>
      <c r="Z7" s="25">
        <v>123.84</v>
      </c>
      <c r="AA7" s="25">
        <v>110.49</v>
      </c>
      <c r="AB7" s="25">
        <v>115.55</v>
      </c>
      <c r="AC7" s="25">
        <v>110.05</v>
      </c>
      <c r="AD7" s="25">
        <v>108.87</v>
      </c>
      <c r="AE7" s="25">
        <v>108.61</v>
      </c>
      <c r="AF7" s="25">
        <v>108.83</v>
      </c>
      <c r="AG7" s="25">
        <v>109.23</v>
      </c>
      <c r="AH7" s="25">
        <v>111.39</v>
      </c>
      <c r="AI7" s="25">
        <v>0</v>
      </c>
      <c r="AJ7" s="25">
        <v>0</v>
      </c>
      <c r="AK7" s="25">
        <v>0</v>
      </c>
      <c r="AL7" s="25">
        <v>0</v>
      </c>
      <c r="AM7" s="25">
        <v>0</v>
      </c>
      <c r="AN7" s="25">
        <v>2.64</v>
      </c>
      <c r="AO7" s="25">
        <v>3.16</v>
      </c>
      <c r="AP7" s="25">
        <v>3.59</v>
      </c>
      <c r="AQ7" s="25">
        <v>4.34</v>
      </c>
      <c r="AR7" s="25">
        <v>4.6900000000000004</v>
      </c>
      <c r="AS7" s="25">
        <v>1.3</v>
      </c>
      <c r="AT7" s="25">
        <v>473.69</v>
      </c>
      <c r="AU7" s="25">
        <v>584.55999999999995</v>
      </c>
      <c r="AV7" s="25">
        <v>576.78</v>
      </c>
      <c r="AW7" s="25">
        <v>304.51</v>
      </c>
      <c r="AX7" s="25">
        <v>325.8</v>
      </c>
      <c r="AY7" s="25">
        <v>359.47</v>
      </c>
      <c r="AZ7" s="25">
        <v>369.69</v>
      </c>
      <c r="BA7" s="25">
        <v>379.08</v>
      </c>
      <c r="BB7" s="25">
        <v>327.77</v>
      </c>
      <c r="BC7" s="25">
        <v>338.02</v>
      </c>
      <c r="BD7" s="25">
        <v>261.51</v>
      </c>
      <c r="BE7" s="25">
        <v>376.28</v>
      </c>
      <c r="BF7" s="25">
        <v>376.47</v>
      </c>
      <c r="BG7" s="25">
        <v>362.59</v>
      </c>
      <c r="BH7" s="25">
        <v>526.86</v>
      </c>
      <c r="BI7" s="25">
        <v>509.55</v>
      </c>
      <c r="BJ7" s="25">
        <v>401.79</v>
      </c>
      <c r="BK7" s="25">
        <v>402.99</v>
      </c>
      <c r="BL7" s="25">
        <v>398.98</v>
      </c>
      <c r="BM7" s="25">
        <v>397.1</v>
      </c>
      <c r="BN7" s="25">
        <v>379.91</v>
      </c>
      <c r="BO7" s="25">
        <v>265.16000000000003</v>
      </c>
      <c r="BP7" s="25">
        <v>117.82</v>
      </c>
      <c r="BQ7" s="25">
        <v>126.03</v>
      </c>
      <c r="BR7" s="25">
        <v>123.19</v>
      </c>
      <c r="BS7" s="25">
        <v>106.42</v>
      </c>
      <c r="BT7" s="25">
        <v>115.5</v>
      </c>
      <c r="BU7" s="25">
        <v>100.12</v>
      </c>
      <c r="BV7" s="25">
        <v>98.66</v>
      </c>
      <c r="BW7" s="25">
        <v>98.64</v>
      </c>
      <c r="BX7" s="25">
        <v>95.79</v>
      </c>
      <c r="BY7" s="25">
        <v>98.3</v>
      </c>
      <c r="BZ7" s="25">
        <v>102.35</v>
      </c>
      <c r="CA7" s="25">
        <v>128.25</v>
      </c>
      <c r="CB7" s="25">
        <v>120.63</v>
      </c>
      <c r="CC7" s="25">
        <v>124.62</v>
      </c>
      <c r="CD7" s="25">
        <v>147.93</v>
      </c>
      <c r="CE7" s="25">
        <v>137.72999999999999</v>
      </c>
      <c r="CF7" s="25">
        <v>174.97</v>
      </c>
      <c r="CG7" s="25">
        <v>178.59</v>
      </c>
      <c r="CH7" s="25">
        <v>178.92</v>
      </c>
      <c r="CI7" s="25">
        <v>171.13</v>
      </c>
      <c r="CJ7" s="25">
        <v>173.7</v>
      </c>
      <c r="CK7" s="25">
        <v>167.74</v>
      </c>
      <c r="CL7" s="25">
        <v>77.34</v>
      </c>
      <c r="CM7" s="25">
        <v>78.040000000000006</v>
      </c>
      <c r="CN7" s="25">
        <v>76.290000000000006</v>
      </c>
      <c r="CO7" s="25">
        <v>69.16</v>
      </c>
      <c r="CP7" s="25">
        <v>67.739999999999995</v>
      </c>
      <c r="CQ7" s="25">
        <v>55.63</v>
      </c>
      <c r="CR7" s="25">
        <v>55.03</v>
      </c>
      <c r="CS7" s="25">
        <v>55.14</v>
      </c>
      <c r="CT7" s="25">
        <v>60.12</v>
      </c>
      <c r="CU7" s="25">
        <v>60.34</v>
      </c>
      <c r="CV7" s="25">
        <v>60.29</v>
      </c>
      <c r="CW7" s="25">
        <v>87.24</v>
      </c>
      <c r="CX7" s="25">
        <v>87.22</v>
      </c>
      <c r="CY7" s="25">
        <v>87.4</v>
      </c>
      <c r="CZ7" s="25">
        <v>85.32</v>
      </c>
      <c r="DA7" s="25">
        <v>85.44</v>
      </c>
      <c r="DB7" s="25">
        <v>82.04</v>
      </c>
      <c r="DC7" s="25">
        <v>81.900000000000006</v>
      </c>
      <c r="DD7" s="25">
        <v>81.39</v>
      </c>
      <c r="DE7" s="25">
        <v>84.24</v>
      </c>
      <c r="DF7" s="25">
        <v>84.19</v>
      </c>
      <c r="DG7" s="25">
        <v>90.12</v>
      </c>
      <c r="DH7" s="25">
        <v>49.92</v>
      </c>
      <c r="DI7" s="25">
        <v>49.81</v>
      </c>
      <c r="DJ7" s="25">
        <v>51.04</v>
      </c>
      <c r="DK7" s="25">
        <v>52.17</v>
      </c>
      <c r="DL7" s="25">
        <v>53.34</v>
      </c>
      <c r="DM7" s="25">
        <v>48.05</v>
      </c>
      <c r="DN7" s="25">
        <v>48.87</v>
      </c>
      <c r="DO7" s="25">
        <v>49.92</v>
      </c>
      <c r="DP7" s="25">
        <v>48.83</v>
      </c>
      <c r="DQ7" s="25">
        <v>49.96</v>
      </c>
      <c r="DR7" s="25">
        <v>50.88</v>
      </c>
      <c r="DS7" s="25">
        <v>12.95</v>
      </c>
      <c r="DT7" s="25">
        <v>16.21</v>
      </c>
      <c r="DU7" s="25">
        <v>14.87</v>
      </c>
      <c r="DV7" s="25">
        <v>13.55</v>
      </c>
      <c r="DW7" s="25">
        <v>10.83</v>
      </c>
      <c r="DX7" s="25">
        <v>13.39</v>
      </c>
      <c r="DY7" s="25">
        <v>14.85</v>
      </c>
      <c r="DZ7" s="25">
        <v>16.88</v>
      </c>
      <c r="EA7" s="25">
        <v>18.18</v>
      </c>
      <c r="EB7" s="25">
        <v>19.32</v>
      </c>
      <c r="EC7" s="25">
        <v>22.3</v>
      </c>
      <c r="ED7" s="25">
        <v>1.28</v>
      </c>
      <c r="EE7" s="25">
        <v>2.23</v>
      </c>
      <c r="EF7" s="25">
        <v>1.2</v>
      </c>
      <c r="EG7" s="25">
        <v>0.65</v>
      </c>
      <c r="EH7" s="25">
        <v>0.56000000000000005</v>
      </c>
      <c r="EI7" s="25">
        <v>0.54</v>
      </c>
      <c r="EJ7" s="25">
        <v>0.5</v>
      </c>
      <c r="EK7" s="25">
        <v>0.52</v>
      </c>
      <c r="EL7" s="25">
        <v>0.56999999999999995</v>
      </c>
      <c r="EM7" s="25">
        <v>0.52</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2023-01-20T00:22:09Z</cp:lastPrinted>
  <dcterms:created xsi:type="dcterms:W3CDTF">2022-12-01T01:07:02Z</dcterms:created>
  <dcterms:modified xsi:type="dcterms:W3CDTF">2023-02-20T12:28:33Z</dcterms:modified>
  <cp:category/>
</cp:coreProperties>
</file>