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3 いちき串木野市○\03再提出\"/>
    </mc:Choice>
  </mc:AlternateContent>
  <workbookProtection workbookAlgorithmName="SHA-512" workbookHashValue="L00vJOBdHQ3BCgsQ9SeXOo3Rhz59OSMZ2O2hSrDICfCGexRBGYZqA6kRVDaqb69PbvqRAqj3aBNnpNig50qjXA==" workbookSaltValue="1w0evefBkjonUs9wXCL6+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<sst xmlns="http://schemas.openxmlformats.org/spreadsheetml/2006/main" count="297" uniqueCount="118">
  <si>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</si>
  <si>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</si>
  <si>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</si>
  <si>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</si>
  <si>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</si>
  <si>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</si>
  <si>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</si>
  <si>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</si>
  <si>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</si>
  <si>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</si>
  <si>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</si>
  <si>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</si>
  <si>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</si>
  <si>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</si>
  <si>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</si>
  <si>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</si>
  <si>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</si>
  <si>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</si>
  <si>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</si>
  <si>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</si>
  <si>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</si>
  <si>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</si>
  <si>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</si>
  <si>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</si>
  <si>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</si>
  <si>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</si>
  <si>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</si>
  <si>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</si>
  <si>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</si>
  <si>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</si>
  <si>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</si>
  <si>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</si>
  <si>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</si>
  <si>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</si>
  <si>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</si>
  <si>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</si>
  <si>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</si>
  <si>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</si>
  <si>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</si>
  <si>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</si>
  <si>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</si>
  <si>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</si>
  <si>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</si>
  <si>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</si>
  <si>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</si>
  <si>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</si>
  <si>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</si>
  <si>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</si>
  <si>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</si>
  <si>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</si>
  <si>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</si>
  <si>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</si>
  <si>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</si>
  <si>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</si>
  <si>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</si>
  <si>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</si>
  <si>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</si>
  <si>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</si>
  <si>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</si>
  <si>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</si>
  <si>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</si>
  <si>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</si>
  <si>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</si>
  <si>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</si>
  <si>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</si>
  <si>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</si>
  <si>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</si>
  <si>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</si>
  <si>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</si>
  <si>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</si>
  <si>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</si>
  <si>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</si>
  <si>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</si>
  <si>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</si>
  <si>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</si>
  <si>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</si>
  <si>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</si>
  <si>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</si>
  <si>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</si>
  <si>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</si>
  <si>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</si>
  <si>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</si>
  <si>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</si>
  <si>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</si>
  <si>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</si>
  <si>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</si>
  <si>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</si>
  <si>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</si>
  <si>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</si>
  <si>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</si>
  <si>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</si>
  <si>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</si>
  <si>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</si>
  <si>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</si>
  <si>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</si>
  <si>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</si>
  <si>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</si>
  <si>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</si>
  <si>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</si>
  <si>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</si>
  <si>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</si>
  <si>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</si>
  <si>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</si>
  <si>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</si>
  <si>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</si>
  <si>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</si>
  <si>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</si>
  <si>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</si>
  <si>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</si>
  <si>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</si>
  <si>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</si>
  <si>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</si>
  <si>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</si>
  <si>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</si>
  <si>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</si>
  <si>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①経常収支比率は100％を超えているが、一般会計からの繰入金に依存しているため、今後は使用料の見直しを行う等、経営改善の取り組みが必要となってくる。
　②累積欠損金比率は0％であり、欠損金は生じていない。
　③流動比率は、100％を上回っており、資金繰りに懸念なく、運営上の支払い能力はあると考えられる。
　④企業債残高対事業規模比率は、一般会計からの繰出金によって全て賄われているため、0％である。
　⑤経費回収率は、100％を下回っており、施設も老朽化していくことから計画的な修繕や使用料の見直しを行うなど健全化に努める。
　⑥汚水処理原価は、適正な状況ではあるが、今後、維持管理費等の経費が増えることが予想されるため、経営改善に努める必要がある。
　⑦施設利用率は、類似団体平均値と比較すると施設利用率は高くなっているが、今後も未接続者に対して戸別訪問等を行い下水道接続の普及に努めていく。
⑧水洗化率は、今後も未接続者に対して戸別訪問等を行い、下水道接続の普及に努めていく。
　 </t>
    <rPh sb="2" eb="4">
      <t>ケイジョウ</t>
    </rPh>
    <rPh sb="14" eb="15">
      <t>コ</t>
    </rPh>
    <rPh sb="92" eb="94">
      <t>ケッソン</t>
    </rPh>
    <rPh sb="94" eb="95">
      <t>キン</t>
    </rPh>
    <rPh sb="96" eb="97">
      <t>ショウ</t>
    </rPh>
    <rPh sb="117" eb="118">
      <t>ウエ</t>
    </rPh>
    <rPh sb="124" eb="126">
      <t>シキン</t>
    </rPh>
    <rPh sb="126" eb="127">
      <t>グ</t>
    </rPh>
    <rPh sb="129" eb="131">
      <t>ケネン</t>
    </rPh>
    <rPh sb="170" eb="172">
      <t>イッパン</t>
    </rPh>
    <rPh sb="172" eb="174">
      <t>カイケイ</t>
    </rPh>
    <rPh sb="179" eb="180">
      <t>キン</t>
    </rPh>
    <rPh sb="184" eb="185">
      <t>スベ</t>
    </rPh>
    <rPh sb="186" eb="187">
      <t>マカナ</t>
    </rPh>
    <rPh sb="216" eb="217">
      <t>シタ</t>
    </rPh>
    <rPh sb="267" eb="273">
      <t>オスイショリゲンカ</t>
    </rPh>
    <rPh sb="275" eb="277">
      <t>テキセイ</t>
    </rPh>
    <rPh sb="278" eb="280">
      <t>ジョウキョウ</t>
    </rPh>
    <rPh sb="286" eb="288">
      <t>コンゴ</t>
    </rPh>
    <phoneticPr fontId="4"/>
  </si>
  <si>
    <t>　平成16年度に供用開始し18年程経過している。管渠も整備され施設や管渠の長寿命化の必要性はないが、一般会計からの繰入に依存しているため、今後、使用料の見直しや経費縮減を行い健全な運営に努めていく。</t>
    <rPh sb="80" eb="82">
      <t>ケイヒ</t>
    </rPh>
    <rPh sb="82" eb="84">
      <t>シュクゲン</t>
    </rPh>
    <phoneticPr fontId="4"/>
  </si>
  <si>
    <r>
      <t>　平成16年度に供用開始し、18年程経過している。令和2年度に機能保全計画を策定し、現</t>
    </r>
    <r>
      <rPr>
        <sz val="11"/>
        <color theme="1"/>
        <rFont val="ＭＳ ゴシック"/>
        <family val="3"/>
        <charset val="128"/>
      </rPr>
      <t>時点では処理施設や管渠における更新、改良等の必要性は無い。</t>
    </r>
    <rPh sb="25" eb="27">
      <t>レイワ</t>
    </rPh>
    <rPh sb="28" eb="30">
      <t>ネンド</t>
    </rPh>
    <rPh sb="31" eb="33">
      <t>キノウ</t>
    </rPh>
    <rPh sb="33" eb="35">
      <t>ホゼン</t>
    </rPh>
    <rPh sb="35" eb="37">
      <t>ケイカク</t>
    </rPh>
    <rPh sb="38" eb="40">
      <t>サクテイ</t>
    </rPh>
    <rPh sb="43" eb="45">
      <t>ジテン</t>
    </rPh>
    <rPh sb="47" eb="49">
      <t>ショリ</t>
    </rPh>
    <rPh sb="49" eb="51">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</si>
</sst>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EDA-46D3-9CD3-D16FB26F67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c:v>
                </c:pt>
                <c:pt idx="4">
                  <c:v>0.01</c:v>
                </c:pt>
              </c:numCache>
            </c:numRef>
          </c:val>
          <c:smooth val="0"/>
          <c:extLst>
            <c:ext xmlns:c16="http://schemas.microsoft.com/office/drawing/2014/chart" uri="{C3380CC4-5D6E-409C-BE32-E72D297353CC}">
              <c16:uniqueId val="{00000001-7EDA-46D3-9CD3-D16FB26F67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53.88</c:v>
                </c:pt>
                <c:pt idx="4">
                  <c:v>47.57</c:v>
                </c:pt>
              </c:numCache>
            </c:numRef>
          </c:val>
          <c:extLst>
            <c:ext xmlns:c16="http://schemas.microsoft.com/office/drawing/2014/chart" uri="{C3380CC4-5D6E-409C-BE32-E72D297353CC}">
              <c16:uniqueId val="{00000000-4EB3-40B7-B23D-BC6A5C8496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30.19</c:v>
                </c:pt>
                <c:pt idx="4">
                  <c:v>28.77</c:v>
                </c:pt>
              </c:numCache>
            </c:numRef>
          </c:val>
          <c:smooth val="0"/>
          <c:extLst>
            <c:ext xmlns:c16="http://schemas.microsoft.com/office/drawing/2014/chart" uri="{C3380CC4-5D6E-409C-BE32-E72D297353CC}">
              <c16:uniqueId val="{00000001-4EB3-40B7-B23D-BC6A5C8496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87.72</c:v>
                </c:pt>
                <c:pt idx="4">
                  <c:v>87.76</c:v>
                </c:pt>
              </c:numCache>
            </c:numRef>
          </c:val>
          <c:extLst>
            <c:ext xmlns:c16="http://schemas.microsoft.com/office/drawing/2014/chart" uri="{C3380CC4-5D6E-409C-BE32-E72D297353CC}">
              <c16:uniqueId val="{00000000-D59B-4983-9D51-4FCD70749E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79.09</c:v>
                </c:pt>
                <c:pt idx="4">
                  <c:v>78.900000000000006</c:v>
                </c:pt>
              </c:numCache>
            </c:numRef>
          </c:val>
          <c:smooth val="0"/>
          <c:extLst>
            <c:ext xmlns:c16="http://schemas.microsoft.com/office/drawing/2014/chart" uri="{C3380CC4-5D6E-409C-BE32-E72D297353CC}">
              <c16:uniqueId val="{00000001-D59B-4983-9D51-4FCD70749E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112.52</c:v>
                </c:pt>
                <c:pt idx="4">
                  <c:v>137.63999999999999</c:v>
                </c:pt>
              </c:numCache>
            </c:numRef>
          </c:val>
          <c:extLst>
            <c:ext xmlns:c16="http://schemas.microsoft.com/office/drawing/2014/chart" uri="{C3380CC4-5D6E-409C-BE32-E72D297353CC}">
              <c16:uniqueId val="{00000000-1762-46F5-823B-F6D9C7A25F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101.18</c:v>
                </c:pt>
                <c:pt idx="4">
                  <c:v>99.89</c:v>
                </c:pt>
              </c:numCache>
            </c:numRef>
          </c:val>
          <c:smooth val="0"/>
          <c:extLst>
            <c:ext xmlns:c16="http://schemas.microsoft.com/office/drawing/2014/chart" uri="{C3380CC4-5D6E-409C-BE32-E72D297353CC}">
              <c16:uniqueId val="{00000001-1762-46F5-823B-F6D9C7A25F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6.11</c:v>
                </c:pt>
                <c:pt idx="4">
                  <c:v>12.22</c:v>
                </c:pt>
              </c:numCache>
            </c:numRef>
          </c:val>
          <c:extLst>
            <c:ext xmlns:c16="http://schemas.microsoft.com/office/drawing/2014/chart" uri="{C3380CC4-5D6E-409C-BE32-E72D297353CC}">
              <c16:uniqueId val="{00000000-99C8-4088-80F4-CD8C8A5AF00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20.14</c:v>
                </c:pt>
                <c:pt idx="4">
                  <c:v>23.17</c:v>
                </c:pt>
              </c:numCache>
            </c:numRef>
          </c:val>
          <c:smooth val="0"/>
          <c:extLst>
            <c:ext xmlns:c16="http://schemas.microsoft.com/office/drawing/2014/chart" uri="{C3380CC4-5D6E-409C-BE32-E72D297353CC}">
              <c16:uniqueId val="{00000001-99C8-4088-80F4-CD8C8A5AF00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A1E-4388-9619-6B18150392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A1E-4388-9619-6B18150392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C99-4FA0-9886-C4C8635C0CC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140.63</c:v>
                </c:pt>
                <c:pt idx="4">
                  <c:v>163.84</c:v>
                </c:pt>
              </c:numCache>
            </c:numRef>
          </c:val>
          <c:smooth val="0"/>
          <c:extLst>
            <c:ext xmlns:c16="http://schemas.microsoft.com/office/drawing/2014/chart" uri="{C3380CC4-5D6E-409C-BE32-E72D297353CC}">
              <c16:uniqueId val="{00000001-AC99-4FA0-9886-C4C8635C0CC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81.31</c:v>
                </c:pt>
                <c:pt idx="4">
                  <c:v>195.68</c:v>
                </c:pt>
              </c:numCache>
            </c:numRef>
          </c:val>
          <c:extLst>
            <c:ext xmlns:c16="http://schemas.microsoft.com/office/drawing/2014/chart" uri="{C3380CC4-5D6E-409C-BE32-E72D297353CC}">
              <c16:uniqueId val="{00000000-DBD6-40BC-8BC7-2EF0922AE0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56.53</c:v>
                </c:pt>
                <c:pt idx="4">
                  <c:v>59.66</c:v>
                </c:pt>
              </c:numCache>
            </c:numRef>
          </c:val>
          <c:smooth val="0"/>
          <c:extLst>
            <c:ext xmlns:c16="http://schemas.microsoft.com/office/drawing/2014/chart" uri="{C3380CC4-5D6E-409C-BE32-E72D297353CC}">
              <c16:uniqueId val="{00000001-DBD6-40BC-8BC7-2EF0922AE0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25B-4739-B8FA-5352ED5B99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1095.52</c:v>
                </c:pt>
                <c:pt idx="4">
                  <c:v>1056.55</c:v>
                </c:pt>
              </c:numCache>
            </c:numRef>
          </c:val>
          <c:smooth val="0"/>
          <c:extLst>
            <c:ext xmlns:c16="http://schemas.microsoft.com/office/drawing/2014/chart" uri="{C3380CC4-5D6E-409C-BE32-E72D297353CC}">
              <c16:uniqueId val="{00000001-125B-4739-B8FA-5352ED5B99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27.64</c:v>
                </c:pt>
                <c:pt idx="4">
                  <c:v>91.69</c:v>
                </c:pt>
              </c:numCache>
            </c:numRef>
          </c:val>
          <c:extLst>
            <c:ext xmlns:c16="http://schemas.microsoft.com/office/drawing/2014/chart" uri="{C3380CC4-5D6E-409C-BE32-E72D297353CC}">
              <c16:uniqueId val="{00000000-2F29-4D69-B8CD-7A888F25F7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39.64</c:v>
                </c:pt>
                <c:pt idx="4">
                  <c:v>40</c:v>
                </c:pt>
              </c:numCache>
            </c:numRef>
          </c:val>
          <c:smooth val="0"/>
          <c:extLst>
            <c:ext xmlns:c16="http://schemas.microsoft.com/office/drawing/2014/chart" uri="{C3380CC4-5D6E-409C-BE32-E72D297353CC}">
              <c16:uniqueId val="{00000001-2F29-4D69-B8CD-7A888F25F7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487.54</c:v>
                </c:pt>
                <c:pt idx="4">
                  <c:v>150</c:v>
                </c:pt>
              </c:numCache>
            </c:numRef>
          </c:val>
          <c:extLst>
            <c:ext xmlns:c16="http://schemas.microsoft.com/office/drawing/2014/chart" uri="{C3380CC4-5D6E-409C-BE32-E72D297353CC}">
              <c16:uniqueId val="{00000000-A689-4314-8C68-87992D09BDE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449.72</c:v>
                </c:pt>
                <c:pt idx="4">
                  <c:v>437.27</c:v>
                </c:pt>
              </c:numCache>
            </c:numRef>
          </c:val>
          <c:smooth val="0"/>
          <c:extLst>
            <c:ext xmlns:c16="http://schemas.microsoft.com/office/drawing/2014/chart" uri="{C3380CC4-5D6E-409C-BE32-E72D297353CC}">
              <c16:uniqueId val="{00000001-A689-4314-8C68-87992D09BDE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いちき串木野市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自治体職員</v>
      </c>
      <c r="AE8" s="41"/>
      <c r="AF8" s="41"/>
      <c r="AG8" s="41"/>
      <c r="AH8" s="41"/>
      <c r="AI8" s="41"/>
      <c r="AJ8" s="41"/>
      <c r="AK8" s="3"/>
      <c r="AL8" s="42">
        <f>データ!S6</f>
        <v>26800</v>
      </c>
      <c r="AM8" s="42"/>
      <c r="AN8" s="42"/>
      <c r="AO8" s="42"/>
      <c r="AP8" s="42"/>
      <c r="AQ8" s="42"/>
      <c r="AR8" s="42"/>
      <c r="AS8" s="42"/>
      <c r="AT8" s="35">
        <f>データ!T6</f>
        <v>112.3</v>
      </c>
      <c r="AU8" s="35"/>
      <c r="AV8" s="35"/>
      <c r="AW8" s="35"/>
      <c r="AX8" s="35"/>
      <c r="AY8" s="35"/>
      <c r="AZ8" s="35"/>
      <c r="BA8" s="35"/>
      <c r="BB8" s="35">
        <f>データ!U6</f>
        <v>238.65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61.79</v>
      </c>
      <c r="J10" s="35"/>
      <c r="K10" s="35"/>
      <c r="L10" s="35"/>
      <c r="M10" s="35"/>
      <c r="N10" s="35"/>
      <c r="O10" s="35"/>
      <c r="P10" s="35">
        <f>データ!P6</f>
        <v>1.08</v>
      </c>
      <c r="Q10" s="35"/>
      <c r="R10" s="35"/>
      <c r="S10" s="35"/>
      <c r="T10" s="35"/>
      <c r="U10" s="35"/>
      <c r="V10" s="35"/>
      <c r="W10" s="35">
        <f>データ!Q6</f>
        <v>100.1</v>
      </c>
      <c r="X10" s="35"/>
      <c r="Y10" s="35"/>
      <c r="Z10" s="35"/>
      <c r="AA10" s="35"/>
      <c r="AB10" s="35"/>
      <c r="AC10" s="35"/>
      <c r="AD10" s="42">
        <f>データ!R6</f>
        <v>3206</v>
      </c>
      <c r="AE10" s="42"/>
      <c r="AF10" s="42"/>
      <c r="AG10" s="42"/>
      <c r="AH10" s="42"/>
      <c r="AI10" s="42"/>
      <c r="AJ10" s="42"/>
      <c r="AK10" s="2"/>
      <c r="AL10" s="42">
        <f>データ!V6</f>
        <v>286</v>
      </c>
      <c r="AM10" s="42"/>
      <c r="AN10" s="42"/>
      <c r="AO10" s="42"/>
      <c r="AP10" s="42"/>
      <c r="AQ10" s="42"/>
      <c r="AR10" s="42"/>
      <c r="AS10" s="42"/>
      <c r="AT10" s="35">
        <f>データ!W6</f>
        <v>0.37</v>
      </c>
      <c r="AU10" s="35"/>
      <c r="AV10" s="35"/>
      <c r="AW10" s="35"/>
      <c r="AX10" s="35"/>
      <c r="AY10" s="35"/>
      <c r="AZ10" s="35"/>
      <c r="BA10" s="35"/>
      <c r="BB10" s="35">
        <f>データ!X6</f>
        <v>772.97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ySZ5x8/5vlWHVmSwOnj7D/q8PQeRt+RzVrIPrsf80kQOQtovA60A39JOivx7WbxCrgNh3YdEwfZOsWGgw72SZw==" saltValue="/F3SS9cJbr3MAlEpkfPB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462195</v>
      </c>
      <c r="D6" s="19">
        <f t="shared" si="3"/>
        <v>46</v>
      </c>
      <c r="E6" s="19">
        <f t="shared" si="3"/>
        <v>17</v>
      </c>
      <c r="F6" s="19">
        <f t="shared" si="3"/>
        <v>6</v>
      </c>
      <c r="G6" s="19">
        <f t="shared" si="3"/>
        <v>0</v>
      </c>
      <c r="H6" s="19" t="str">
        <f t="shared" si="3"/>
        <v>鹿児島県　いちき串木野市</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61.79</v>
      </c>
      <c r="P6" s="20">
        <f t="shared" si="3"/>
        <v>1.08</v>
      </c>
      <c r="Q6" s="20">
        <f t="shared" si="3"/>
        <v>100.1</v>
      </c>
      <c r="R6" s="20">
        <f t="shared" si="3"/>
        <v>3206</v>
      </c>
      <c r="S6" s="20">
        <f t="shared" si="3"/>
        <v>26800</v>
      </c>
      <c r="T6" s="20">
        <f t="shared" si="3"/>
        <v>112.3</v>
      </c>
      <c r="U6" s="20">
        <f t="shared" si="3"/>
        <v>238.65</v>
      </c>
      <c r="V6" s="20">
        <f t="shared" si="3"/>
        <v>286</v>
      </c>
      <c r="W6" s="20">
        <f t="shared" si="3"/>
        <v>0.37</v>
      </c>
      <c r="X6" s="20">
        <f t="shared" si="3"/>
        <v>772.97</v>
      </c>
      <c r="Y6" s="21" t="str">
        <f>IF(Y7="",NA(),Y7)</f>
        <v>-</v>
      </c>
      <c r="Z6" s="21" t="str">
        <f t="shared" ref="Z6:AH6" si="4">IF(Z7="",NA(),Z7)</f>
        <v>-</v>
      </c>
      <c r="AA6" s="21" t="str">
        <f t="shared" si="4"/>
        <v>-</v>
      </c>
      <c r="AB6" s="21">
        <f t="shared" si="4"/>
        <v>112.52</v>
      </c>
      <c r="AC6" s="21">
        <f t="shared" si="4"/>
        <v>137.63999999999999</v>
      </c>
      <c r="AD6" s="21" t="str">
        <f t="shared" si="4"/>
        <v>-</v>
      </c>
      <c r="AE6" s="21" t="str">
        <f t="shared" si="4"/>
        <v>-</v>
      </c>
      <c r="AF6" s="21" t="str">
        <f t="shared" si="4"/>
        <v>-</v>
      </c>
      <c r="AG6" s="21">
        <f t="shared" si="4"/>
        <v>101.18</v>
      </c>
      <c r="AH6" s="21">
        <f t="shared" si="4"/>
        <v>99.89</v>
      </c>
      <c r="AI6" s="20" t="str">
        <f>IF(AI7="","",IF(AI7="-","【-】","【"&amp;SUBSTITUTE(TEXT(AI7,"#,##0.00"),"-","△")&amp;"】"))</f>
        <v>【98.64】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140.63</v>
      </c>
      <c r="AS6" s="21">
        <f t="shared" si="5"/>
        <v>163.84</v>
      </c>
      <c r="AT6" s="20" t="str">
        <f>IF(AT7="","",IF(AT7="-","【-】","【"&amp;SUBSTITUTE(TEXT(AT7,"#,##0.00"),"-","△")&amp;"】"))</f>
        <v>【102.08】</v>
      </c>
      <c r="AU6" s="21" t="str">
        <f>IF(AU7="",NA(),AU7)</f>
        <v>-</v>
      </c>
      <c r="AV6" s="21" t="str">
        <f t="shared" ref="AV6:BD6" si="6">IF(AV7="",NA(),AV7)</f>
        <v>-</v>
      </c>
      <c r="AW6" s="21" t="str">
        <f t="shared" si="6"/>
        <v>-</v>
      </c>
      <c r="AX6" s="21">
        <f t="shared" si="6"/>
        <v>81.31</v>
      </c>
      <c r="AY6" s="21">
        <f t="shared" si="6"/>
        <v>195.68</v>
      </c>
      <c r="AZ6" s="21" t="str">
        <f t="shared" si="6"/>
        <v>-</v>
      </c>
      <c r="BA6" s="21" t="str">
        <f t="shared" si="6"/>
        <v>-</v>
      </c>
      <c r="BB6" s="21" t="str">
        <f t="shared" si="6"/>
        <v>-</v>
      </c>
      <c r="BC6" s="21">
        <f t="shared" si="6"/>
        <v>56.53</v>
      </c>
      <c r="BD6" s="21">
        <f t="shared" si="6"/>
        <v>59.66</v>
      </c>
      <c r="BE6" s="20" t="str">
        <f>IF(BE7="","",IF(BE7="-","【-】","【"&amp;SUBSTITUTE(TEXT(BE7,"#,##0.00"),"-","△")&amp;"】"))</f>
        <v>【61.46】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1095.52</v>
      </c>
      <c r="BO6" s="21">
        <f t="shared" si="7"/>
        <v>1056.55</v>
      </c>
      <c r="BP6" s="20" t="str">
        <f>IF(BP7="","",IF(BP7="-","【-】","【"&amp;SUBSTITUTE(TEXT(BP7,"#,##0.00"),"-","△")&amp;"】"))</f>
        <v>【974.72】</v>
      </c>
      <c r="BQ6" s="21" t="str">
        <f>IF(BQ7="",NA(),BQ7)</f>
        <v>-</v>
      </c>
      <c r="BR6" s="21" t="str">
        <f t="shared" ref="BR6:BZ6" si="8">IF(BR7="",NA(),BR7)</f>
        <v>-</v>
      </c>
      <c r="BS6" s="21" t="str">
        <f t="shared" si="8"/>
        <v>-</v>
      </c>
      <c r="BT6" s="21">
        <f t="shared" si="8"/>
        <v>27.64</v>
      </c>
      <c r="BU6" s="21">
        <f t="shared" si="8"/>
        <v>91.69</v>
      </c>
      <c r="BV6" s="21" t="str">
        <f t="shared" si="8"/>
        <v>-</v>
      </c>
      <c r="BW6" s="21" t="str">
        <f t="shared" si="8"/>
        <v>-</v>
      </c>
      <c r="BX6" s="21" t="str">
        <f t="shared" si="8"/>
        <v>-</v>
      </c>
      <c r="BY6" s="21">
        <f t="shared" si="8"/>
        <v>39.64</v>
      </c>
      <c r="BZ6" s="21">
        <f t="shared" si="8"/>
        <v>40</v>
      </c>
      <c r="CA6" s="20" t="str">
        <f>IF(CA7="","",IF(CA7="-","【-】","【"&amp;SUBSTITUTE(TEXT(CA7,"#,##0.00"),"-","△")&amp;"】"))</f>
        <v>【44.22】</v>
      </c>
      <c r="CB6" s="21" t="str">
        <f>IF(CB7="",NA(),CB7)</f>
        <v>-</v>
      </c>
      <c r="CC6" s="21" t="str">
        <f t="shared" ref="CC6:CK6" si="9">IF(CC7="",NA(),CC7)</f>
        <v>-</v>
      </c>
      <c r="CD6" s="21" t="str">
        <f t="shared" si="9"/>
        <v>-</v>
      </c>
      <c r="CE6" s="21">
        <f t="shared" si="9"/>
        <v>487.54</v>
      </c>
      <c r="CF6" s="21">
        <f t="shared" si="9"/>
        <v>150</v>
      </c>
      <c r="CG6" s="21" t="str">
        <f t="shared" si="9"/>
        <v>-</v>
      </c>
      <c r="CH6" s="21" t="str">
        <f t="shared" si="9"/>
        <v>-</v>
      </c>
      <c r="CI6" s="21" t="str">
        <f t="shared" si="9"/>
        <v>-</v>
      </c>
      <c r="CJ6" s="21">
        <f t="shared" si="9"/>
        <v>449.72</v>
      </c>
      <c r="CK6" s="21">
        <f t="shared" si="9"/>
        <v>437.27</v>
      </c>
      <c r="CL6" s="20" t="str">
        <f>IF(CL7="","",IF(CL7="-","【-】","【"&amp;SUBSTITUTE(TEXT(CL7,"#,##0.00"),"-","△")&amp;"】"))</f>
        <v>【392.85】</v>
      </c>
      <c r="CM6" s="21" t="str">
        <f>IF(CM7="",NA(),CM7)</f>
        <v>-</v>
      </c>
      <c r="CN6" s="21" t="str">
        <f t="shared" ref="CN6:CV6" si="10">IF(CN7="",NA(),CN7)</f>
        <v>-</v>
      </c>
      <c r="CO6" s="21" t="str">
        <f t="shared" si="10"/>
        <v>-</v>
      </c>
      <c r="CP6" s="21">
        <f t="shared" si="10"/>
        <v>53.88</v>
      </c>
      <c r="CQ6" s="21">
        <f t="shared" si="10"/>
        <v>47.57</v>
      </c>
      <c r="CR6" s="21" t="str">
        <f t="shared" si="10"/>
        <v>-</v>
      </c>
      <c r="CS6" s="21" t="str">
        <f t="shared" si="10"/>
        <v>-</v>
      </c>
      <c r="CT6" s="21" t="str">
        <f t="shared" si="10"/>
        <v>-</v>
      </c>
      <c r="CU6" s="21">
        <f t="shared" si="10"/>
        <v>30.19</v>
      </c>
      <c r="CV6" s="21">
        <f t="shared" si="10"/>
        <v>28.77</v>
      </c>
      <c r="CW6" s="20" t="str">
        <f>IF(CW7="","",IF(CW7="-","【-】","【"&amp;SUBSTITUTE(TEXT(CW7,"#,##0.00"),"-","△")&amp;"】"))</f>
        <v>【32.23】</v>
      </c>
      <c r="CX6" s="21" t="str">
        <f>IF(CX7="",NA(),CX7)</f>
        <v>-</v>
      </c>
      <c r="CY6" s="21" t="str">
        <f t="shared" ref="CY6:DG6" si="11">IF(CY7="",NA(),CY7)</f>
        <v>-</v>
      </c>
      <c r="CZ6" s="21" t="str">
        <f t="shared" si="11"/>
        <v>-</v>
      </c>
      <c r="DA6" s="21">
        <f t="shared" si="11"/>
        <v>87.72</v>
      </c>
      <c r="DB6" s="21">
        <f t="shared" si="11"/>
        <v>87.76</v>
      </c>
      <c r="DC6" s="21" t="str">
        <f t="shared" si="11"/>
        <v>-</v>
      </c>
      <c r="DD6" s="21" t="str">
        <f t="shared" si="11"/>
        <v>-</v>
      </c>
      <c r="DE6" s="21" t="str">
        <f t="shared" si="11"/>
        <v>-</v>
      </c>
      <c r="DF6" s="21">
        <f t="shared" si="11"/>
        <v>79.09</v>
      </c>
      <c r="DG6" s="21">
        <f t="shared" si="11"/>
        <v>78.900000000000006</v>
      </c>
      <c r="DH6" s="20" t="str">
        <f>IF(DH7="","",IF(DH7="-","【-】","【"&amp;SUBSTITUTE(TEXT(DH7,"#,##0.00"),"-","△")&amp;"】"))</f>
        <v>【80.63】</v>
      </c>
      <c r="DI6" s="21" t="str">
        <f>IF(DI7="",NA(),DI7)</f>
        <v>-</v>
      </c>
      <c r="DJ6" s="21" t="str">
        <f t="shared" ref="DJ6:DR6" si="12">IF(DJ7="",NA(),DJ7)</f>
        <v>-</v>
      </c>
      <c r="DK6" s="21" t="str">
        <f t="shared" si="12"/>
        <v>-</v>
      </c>
      <c r="DL6" s="21">
        <f t="shared" si="12"/>
        <v>6.11</v>
      </c>
      <c r="DM6" s="21">
        <f t="shared" si="12"/>
        <v>12.22</v>
      </c>
      <c r="DN6" s="21" t="str">
        <f t="shared" si="12"/>
        <v>-</v>
      </c>
      <c r="DO6" s="21" t="str">
        <f t="shared" si="12"/>
        <v>-</v>
      </c>
      <c r="DP6" s="21" t="str">
        <f t="shared" si="12"/>
        <v>-</v>
      </c>
      <c r="DQ6" s="21">
        <f t="shared" si="12"/>
        <v>20.14</v>
      </c>
      <c r="DR6" s="21">
        <f t="shared" si="12"/>
        <v>23.17</v>
      </c>
      <c r="DS6" s="20" t="str">
        <f>IF(DS7="","",IF(DS7="-","【-】","【"&amp;SUBSTITUTE(TEXT(DS7,"#,##0.00"),"-","△")&amp;"】"))</f>
        <v>【26.28】</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v>
      </c>
      <c r="EN6" s="21">
        <f t="shared" si="14"/>
        <v>0.01</v>
      </c>
      <c r="EO6" s="20" t="str">
        <f>IF(EO7="","",IF(EO7="-","【-】","【"&amp;SUBSTITUTE(TEXT(EO7,"#,##0.00"),"-","△")&amp;"】"))</f>
        <v>【0.01】</v>
      </c>
    </row>
    <row r="7" spans="1:148" s="22" customFormat="1" x14ac:dyDescent="0.15">
      <c r="A7" s="14"/>
      <c r="B7" s="23">
        <v>2021</v>
      </c>
      <c r="C7" s="23">
        <v>462195</v>
      </c>
      <c r="D7" s="23">
        <v>46</v>
      </c>
      <c r="E7" s="23">
        <v>17</v>
      </c>
      <c r="F7" s="23">
        <v>6</v>
      </c>
      <c r="G7" s="23">
        <v>0</v>
      </c>
      <c r="H7" s="23" t="s">
        <v>96</v>
      </c>
      <c r="I7" s="23" t="s">
        <v>97</v>
      </c>
      <c r="J7" s="23" t="s">
        <v>98</v>
      </c>
      <c r="K7" s="23" t="s">
        <v>99</v>
      </c>
      <c r="L7" s="23" t="s">
        <v>100</v>
      </c>
      <c r="M7" s="23" t="s">
        <v>101</v>
      </c>
      <c r="N7" s="24" t="s">
        <v>102</v>
      </c>
      <c r="O7" s="24">
        <v>61.79</v>
      </c>
      <c r="P7" s="24">
        <v>1.08</v>
      </c>
      <c r="Q7" s="24">
        <v>100.1</v>
      </c>
      <c r="R7" s="24">
        <v>3206</v>
      </c>
      <c r="S7" s="24">
        <v>26800</v>
      </c>
      <c r="T7" s="24">
        <v>112.3</v>
      </c>
      <c r="U7" s="24">
        <v>238.65</v>
      </c>
      <c r="V7" s="24">
        <v>286</v>
      </c>
      <c r="W7" s="24">
        <v>0.37</v>
      </c>
      <c r="X7" s="24">
        <v>772.97</v>
      </c>
      <c r="Y7" s="24" t="s">
        <v>102</v>
      </c>
      <c r="Z7" s="24" t="s">
        <v>102</v>
      </c>
      <c r="AA7" s="24" t="s">
        <v>102</v>
      </c>
      <c r="AB7" s="24">
        <v>112.52</v>
      </c>
      <c r="AC7" s="24">
        <v>137.63999999999999</v>
      </c>
      <c r="AD7" s="24" t="s">
        <v>102</v>
      </c>
      <c r="AE7" s="24" t="s">
        <v>102</v>
      </c>
      <c r="AF7" s="24" t="s">
        <v>102</v>
      </c>
      <c r="AG7" s="24">
        <v>101.18</v>
      </c>
      <c r="AH7" s="24">
        <v>99.89</v>
      </c>
      <c r="AI7" s="24">
        <v>98.64</v>
      </c>
      <c r="AJ7" s="24" t="s">
        <v>102</v>
      </c>
      <c r="AK7" s="24" t="s">
        <v>102</v>
      </c>
      <c r="AL7" s="24" t="s">
        <v>102</v>
      </c>
      <c r="AM7" s="24">
        <v>0</v>
      </c>
      <c r="AN7" s="24">
        <v>0</v>
      </c>
      <c r="AO7" s="24" t="s">
        <v>102</v>
      </c>
      <c r="AP7" s="24" t="s">
        <v>102</v>
      </c>
      <c r="AQ7" s="24" t="s">
        <v>102</v>
      </c>
      <c r="AR7" s="24">
        <v>140.63</v>
      </c>
      <c r="AS7" s="24">
        <v>163.84</v>
      </c>
      <c r="AT7" s="24">
        <v>102.08</v>
      </c>
      <c r="AU7" s="24" t="s">
        <v>102</v>
      </c>
      <c r="AV7" s="24" t="s">
        <v>102</v>
      </c>
      <c r="AW7" s="24" t="s">
        <v>102</v>
      </c>
      <c r="AX7" s="24">
        <v>81.31</v>
      </c>
      <c r="AY7" s="24">
        <v>195.68</v>
      </c>
      <c r="AZ7" s="24" t="s">
        <v>102</v>
      </c>
      <c r="BA7" s="24" t="s">
        <v>102</v>
      </c>
      <c r="BB7" s="24" t="s">
        <v>102</v>
      </c>
      <c r="BC7" s="24">
        <v>56.53</v>
      </c>
      <c r="BD7" s="24">
        <v>59.66</v>
      </c>
      <c r="BE7" s="24">
        <v>61.46</v>
      </c>
      <c r="BF7" s="24" t="s">
        <v>102</v>
      </c>
      <c r="BG7" s="24" t="s">
        <v>102</v>
      </c>
      <c r="BH7" s="24" t="s">
        <v>102</v>
      </c>
      <c r="BI7" s="24">
        <v>0</v>
      </c>
      <c r="BJ7" s="24">
        <v>0</v>
      </c>
      <c r="BK7" s="24" t="s">
        <v>102</v>
      </c>
      <c r="BL7" s="24" t="s">
        <v>102</v>
      </c>
      <c r="BM7" s="24" t="s">
        <v>102</v>
      </c>
      <c r="BN7" s="24">
        <v>1095.52</v>
      </c>
      <c r="BO7" s="24">
        <v>1056.55</v>
      </c>
      <c r="BP7" s="24">
        <v>974.72</v>
      </c>
      <c r="BQ7" s="24" t="s">
        <v>102</v>
      </c>
      <c r="BR7" s="24" t="s">
        <v>102</v>
      </c>
      <c r="BS7" s="24" t="s">
        <v>102</v>
      </c>
      <c r="BT7" s="24">
        <v>27.64</v>
      </c>
      <c r="BU7" s="24">
        <v>91.69</v>
      </c>
      <c r="BV7" s="24" t="s">
        <v>102</v>
      </c>
      <c r="BW7" s="24" t="s">
        <v>102</v>
      </c>
      <c r="BX7" s="24" t="s">
        <v>102</v>
      </c>
      <c r="BY7" s="24">
        <v>39.64</v>
      </c>
      <c r="BZ7" s="24">
        <v>40</v>
      </c>
      <c r="CA7" s="24">
        <v>44.22</v>
      </c>
      <c r="CB7" s="24" t="s">
        <v>102</v>
      </c>
      <c r="CC7" s="24" t="s">
        <v>102</v>
      </c>
      <c r="CD7" s="24" t="s">
        <v>102</v>
      </c>
      <c r="CE7" s="24">
        <v>487.54</v>
      </c>
      <c r="CF7" s="24">
        <v>150</v>
      </c>
      <c r="CG7" s="24" t="s">
        <v>102</v>
      </c>
      <c r="CH7" s="24" t="s">
        <v>102</v>
      </c>
      <c r="CI7" s="24" t="s">
        <v>102</v>
      </c>
      <c r="CJ7" s="24">
        <v>449.72</v>
      </c>
      <c r="CK7" s="24">
        <v>437.27</v>
      </c>
      <c r="CL7" s="24">
        <v>392.85</v>
      </c>
      <c r="CM7" s="24" t="s">
        <v>102</v>
      </c>
      <c r="CN7" s="24" t="s">
        <v>102</v>
      </c>
      <c r="CO7" s="24" t="s">
        <v>102</v>
      </c>
      <c r="CP7" s="24">
        <v>53.88</v>
      </c>
      <c r="CQ7" s="24">
        <v>47.57</v>
      </c>
      <c r="CR7" s="24" t="s">
        <v>102</v>
      </c>
      <c r="CS7" s="24" t="s">
        <v>102</v>
      </c>
      <c r="CT7" s="24" t="s">
        <v>102</v>
      </c>
      <c r="CU7" s="24">
        <v>30.19</v>
      </c>
      <c r="CV7" s="24">
        <v>28.77</v>
      </c>
      <c r="CW7" s="24">
        <v>32.229999999999997</v>
      </c>
      <c r="CX7" s="24" t="s">
        <v>102</v>
      </c>
      <c r="CY7" s="24" t="s">
        <v>102</v>
      </c>
      <c r="CZ7" s="24" t="s">
        <v>102</v>
      </c>
      <c r="DA7" s="24">
        <v>87.72</v>
      </c>
      <c r="DB7" s="24">
        <v>87.76</v>
      </c>
      <c r="DC7" s="24" t="s">
        <v>102</v>
      </c>
      <c r="DD7" s="24" t="s">
        <v>102</v>
      </c>
      <c r="DE7" s="24" t="s">
        <v>102</v>
      </c>
      <c r="DF7" s="24">
        <v>79.09</v>
      </c>
      <c r="DG7" s="24">
        <v>78.900000000000006</v>
      </c>
      <c r="DH7" s="24">
        <v>80.63</v>
      </c>
      <c r="DI7" s="24" t="s">
        <v>102</v>
      </c>
      <c r="DJ7" s="24" t="s">
        <v>102</v>
      </c>
      <c r="DK7" s="24" t="s">
        <v>102</v>
      </c>
      <c r="DL7" s="24">
        <v>6.11</v>
      </c>
      <c r="DM7" s="24">
        <v>12.22</v>
      </c>
      <c r="DN7" s="24" t="s">
        <v>102</v>
      </c>
      <c r="DO7" s="24" t="s">
        <v>102</v>
      </c>
      <c r="DP7" s="24" t="s">
        <v>102</v>
      </c>
      <c r="DQ7" s="24">
        <v>20.14</v>
      </c>
      <c r="DR7" s="24">
        <v>23.17</v>
      </c>
      <c r="DS7" s="24">
        <v>26.28</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1.6</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2023-01-20T01:27:52Z</cp:lastPrinted>
  <dcterms:created xsi:type="dcterms:W3CDTF">2022-12-01T01:39:13Z</dcterms:created>
  <dcterms:modified xsi:type="dcterms:W3CDTF">2023-02-20T12:22:26Z</dcterms:modified>
  <cp:category/>
</cp:coreProperties>
</file>