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4\02_決算統計関連調査\230110_公営企業に係る経営比較分析表（令和３年度決算）の分析等について（依頼）\04市町村より回答\09 薩摩川内市\03再提出\"/>
    </mc:Choice>
  </mc:AlternateContent>
  <workbookProtection workbookAlgorithmName="SHA-512" workbookHashValue="XHJXS8mwlvufc0zeB+W82HrEFoNxNdOhSFWJw77wP3aMNEc/yKbHLTrtty8riIc4wpTubMsCAyWFrRn4ErpUvw==" workbookSaltValue="PVBTwNMyJ0gG8kA6DE5jIQ==" workbookSpinCount="100000" lockStructure="1"/>
  <bookViews>
    <workbookView xWindow="-60" yWindow="-60" windowWidth="2061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W10" i="4"/>
  <c r="P10" i="4"/>
  <c r="BB8" i="4"/>
  <c r="AT8" i="4"/>
  <c r="AD8" i="4"/>
  <c r="W8" i="4"/>
  <c r="P8" i="4"/>
  <c r="B8" i="4"/>
  <c r="B6" i="4"/>
</calcChain>
</file>

<file path=xl/sharedStrings.xml><?xml version="1.0" encoding="utf-8"?>
<sst xmlns="http://schemas.openxmlformats.org/spreadsheetml/2006/main" count="297" uniqueCount="116">
  <si>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</si>
  <si>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</si>
  <si>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</si>
  <si>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</si>
  <si>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</si>
  <si>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</si>
  <si>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</si>
  <si>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</si>
  <si>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</si>
  <si>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</si>
  <si>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</si>
  <si>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</si>
  <si>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</si>
  <si>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</si>
  <si>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</si>
  <si>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</si>
  <si>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</si>
  <si>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</si>
  <si>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</si>
  <si>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</si>
  <si>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</si>
  <si>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</si>
  <si>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</si>
  <si>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</si>
  <si>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</si>
  <si>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</si>
  <si>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</si>
  <si>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</si>
  <si>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</si>
  <si>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</si>
  <si>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</si>
  <si>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</si>
  <si>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</si>
  <si>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</si>
  <si>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</si>
  <si>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</si>
  <si>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</si>
  <si>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</si>
  <si>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</si>
  <si>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</si>
  <si>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</si>
  <si>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</si>
  <si>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</si>
  <si>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</si>
  <si>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</si>
  <si>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</si>
  <si>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</si>
  <si>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</si>
  <si>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</si>
  <si>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</si>
  <si>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</si>
  <si>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</si>
  <si>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</si>
  <si>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</si>
  <si>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</si>
  <si>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</si>
  <si>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</si>
  <si>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</si>
  <si>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</si>
  <si>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</si>
  <si>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</si>
  <si>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</si>
  <si>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</si>
  <si>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</si>
  <si>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</si>
  <si>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</si>
  <si>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</si>
  <si>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</si>
  <si>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</si>
  <si>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</si>
  <si>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</si>
  <si>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</si>
  <si>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</si>
  <si>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</si>
  <si>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</si>
  <si>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</si>
  <si>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</si>
  <si>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</si>
  <si>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</si>
  <si>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</si>
  <si>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</si>
  <si>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</si>
  <si>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</si>
  <si>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</si>
  <si>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</si>
  <si>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</si>
  <si>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</si>
  <si>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</si>
  <si>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</si>
  <si>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</si>
  <si>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</si>
  <si>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</si>
  <si>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</si>
  <si>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</si>
  <si>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</si>
  <si>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</si>
  <si>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薩摩川内市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</si>
  <si>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</si>
  <si>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</si>
  <si>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</si>
  <si>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</si>
  <si>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</si>
  <si>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</si>
  <si>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</si>
  <si>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</si>
  <si>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</si>
  <si>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</si>
  <si>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</si>
  <si>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</si>
  <si>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</si>
  <si>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</si>
  <si>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</si>
  <si>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</si>
  <si>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①有形固定資産減価償却率は、前年度より4.04ポイント増となった。全国平均や類似団体平均を下回っているが、令和2年度から公営企業会計に移行した際、固定資産評価額を経過年数分減じて評価し直したうえで減価償却をしたことが要因である。
 ②管渠老朽化率は、法定耐用年数を経過した管渠はないため、該当なし。
 今後、ストックマネジメント計画に基づき、定期的な点検を実施し腐食の発生した管渠は、管路補修の対応をしていく必要がある。</t>
    <phoneticPr fontId="4"/>
  </si>
  <si>
    <t xml:space="preserve"> 平成12年度に供用開始しているため、ストックマネジメント計画に基づき、施設の更新等を計画的に実施していく必要がある。
 公営企業会計に移行し、経営状況についてより明確に把握出来るようになったことから、使用料の収納率向上及び経費削減に取り組み、一般会計からの財政支援の抑制に努めるとともに、ストックマネジメント計画に基づき施設・設備及び管渠の計画的な更新及び整備を行い、計画的な事業運営と安定経営に取り組んでいく。</t>
    <phoneticPr fontId="4"/>
  </si>
  <si>
    <t xml:space="preserve"> ①経常収支比率は、前年度より10.92ポイント減となった。全国平均や類似団体平均を上回っているが、使用料収入が少ないため一般会計からの補助金に依存し、経常利益を確保している。
 ②累積欠損金はない。
 ③流動比率は、100%を上回っているが、前年度より63.45ポイント増となった。全国平均や類似団体平均も上回っている。
 ④企業債残高対事業規模比率は、平成13年度より供用開始をしたが一般会計から繰入金を入れることにより、全国平均や類似団体平均と比較して大きく下回っている。
 ⑤経費回収率は、前年度より8.27ポイント減となった。全国平均や類似団体平均より下回っている。使用料収入で汚水処理費を賄えておらず一般会計補助金に依存している状況である。
 ⑥汚水処理原価は、前年度より58.35円増となった。全国平均や類似団体平均を上回っている。引き続き維持管理費の節減を図っていきたい。
 ⑦施設利用率は、前年度と同じ37.67%であった。全国平均や類似団体平均より約５ポイント下回り、利用率が低い状況である。
 ⑧水洗化率は、前年度より0.62ポイント増となった。離島であり住宅が集中している地区であることから、全国平均や類似団体平均と比較して約９ポイント上回っている。今後も更なる接続推進に努めて水洗化率を上げ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</si>
</sst>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100</c:v>
                </c:pt>
                <c:pt idx="4" formatCode="#,##0.00;&quot;△&quot;#,##0.00">
                  <c:v>0</c:v>
                </c:pt>
              </c:numCache>
            </c:numRef>
          </c:val>
          <c:extLst>
            <c:ext xmlns:c16="http://schemas.microsoft.com/office/drawing/2014/chart" uri="{C3380CC4-5D6E-409C-BE32-E72D297353CC}">
              <c16:uniqueId val="{00000000-BBFF-4BAB-BC26-ED66937EB43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0.39</c:v>
                </c:pt>
                <c:pt idx="4">
                  <c:v>0.1</c:v>
                </c:pt>
              </c:numCache>
            </c:numRef>
          </c:val>
          <c:smooth val="0"/>
          <c:extLst>
            <c:ext xmlns:c16="http://schemas.microsoft.com/office/drawing/2014/chart" uri="{C3380CC4-5D6E-409C-BE32-E72D297353CC}">
              <c16:uniqueId val="{00000001-BBFF-4BAB-BC26-ED66937EB43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37.67</c:v>
                </c:pt>
                <c:pt idx="4">
                  <c:v>37.67</c:v>
                </c:pt>
              </c:numCache>
            </c:numRef>
          </c:val>
          <c:extLst>
            <c:ext xmlns:c16="http://schemas.microsoft.com/office/drawing/2014/chart" uri="{C3380CC4-5D6E-409C-BE32-E72D297353CC}">
              <c16:uniqueId val="{00000000-5993-4DFA-B0EA-192E6F4622D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42.4</c:v>
                </c:pt>
                <c:pt idx="4">
                  <c:v>42.28</c:v>
                </c:pt>
              </c:numCache>
            </c:numRef>
          </c:val>
          <c:smooth val="0"/>
          <c:extLst>
            <c:ext xmlns:c16="http://schemas.microsoft.com/office/drawing/2014/chart" uri="{C3380CC4-5D6E-409C-BE32-E72D297353CC}">
              <c16:uniqueId val="{00000001-5993-4DFA-B0EA-192E6F4622D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93.36</c:v>
                </c:pt>
                <c:pt idx="4">
                  <c:v>93.98</c:v>
                </c:pt>
              </c:numCache>
            </c:numRef>
          </c:val>
          <c:extLst>
            <c:ext xmlns:c16="http://schemas.microsoft.com/office/drawing/2014/chart" uri="{C3380CC4-5D6E-409C-BE32-E72D297353CC}">
              <c16:uniqueId val="{00000000-F9D8-42D2-898D-CB5732168CB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84.19</c:v>
                </c:pt>
                <c:pt idx="4">
                  <c:v>84.34</c:v>
                </c:pt>
              </c:numCache>
            </c:numRef>
          </c:val>
          <c:smooth val="0"/>
          <c:extLst>
            <c:ext xmlns:c16="http://schemas.microsoft.com/office/drawing/2014/chart" uri="{C3380CC4-5D6E-409C-BE32-E72D297353CC}">
              <c16:uniqueId val="{00000001-F9D8-42D2-898D-CB5732168CB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123.43</c:v>
                </c:pt>
                <c:pt idx="4">
                  <c:v>112.51</c:v>
                </c:pt>
              </c:numCache>
            </c:numRef>
          </c:val>
          <c:extLst>
            <c:ext xmlns:c16="http://schemas.microsoft.com/office/drawing/2014/chart" uri="{C3380CC4-5D6E-409C-BE32-E72D297353CC}">
              <c16:uniqueId val="{00000000-9317-4750-9BB8-00C148F2411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105.78</c:v>
                </c:pt>
                <c:pt idx="4">
                  <c:v>106.09</c:v>
                </c:pt>
              </c:numCache>
            </c:numRef>
          </c:val>
          <c:smooth val="0"/>
          <c:extLst>
            <c:ext xmlns:c16="http://schemas.microsoft.com/office/drawing/2014/chart" uri="{C3380CC4-5D6E-409C-BE32-E72D297353CC}">
              <c16:uniqueId val="{00000001-9317-4750-9BB8-00C148F2411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4.28</c:v>
                </c:pt>
                <c:pt idx="4">
                  <c:v>8.32</c:v>
                </c:pt>
              </c:numCache>
            </c:numRef>
          </c:val>
          <c:extLst>
            <c:ext xmlns:c16="http://schemas.microsoft.com/office/drawing/2014/chart" uri="{C3380CC4-5D6E-409C-BE32-E72D297353CC}">
              <c16:uniqueId val="{00000000-D4E4-4B6A-A05A-9AF2DB969AF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21.36</c:v>
                </c:pt>
                <c:pt idx="4">
                  <c:v>22.79</c:v>
                </c:pt>
              </c:numCache>
            </c:numRef>
          </c:val>
          <c:smooth val="0"/>
          <c:extLst>
            <c:ext xmlns:c16="http://schemas.microsoft.com/office/drawing/2014/chart" uri="{C3380CC4-5D6E-409C-BE32-E72D297353CC}">
              <c16:uniqueId val="{00000001-D4E4-4B6A-A05A-9AF2DB969AF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E81-4E7B-A875-70CADE11C9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0.01</c:v>
                </c:pt>
                <c:pt idx="4">
                  <c:v>0.01</c:v>
                </c:pt>
              </c:numCache>
            </c:numRef>
          </c:val>
          <c:smooth val="0"/>
          <c:extLst>
            <c:ext xmlns:c16="http://schemas.microsoft.com/office/drawing/2014/chart" uri="{C3380CC4-5D6E-409C-BE32-E72D297353CC}">
              <c16:uniqueId val="{00000001-EE81-4E7B-A875-70CADE11C9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0290-4C10-BFC8-073016D7A28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63.96</c:v>
                </c:pt>
                <c:pt idx="4">
                  <c:v>69.42</c:v>
                </c:pt>
              </c:numCache>
            </c:numRef>
          </c:val>
          <c:smooth val="0"/>
          <c:extLst>
            <c:ext xmlns:c16="http://schemas.microsoft.com/office/drawing/2014/chart" uri="{C3380CC4-5D6E-409C-BE32-E72D297353CC}">
              <c16:uniqueId val="{00000001-0290-4C10-BFC8-073016D7A28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174.82</c:v>
                </c:pt>
                <c:pt idx="4">
                  <c:v>111.37</c:v>
                </c:pt>
              </c:numCache>
            </c:numRef>
          </c:val>
          <c:extLst>
            <c:ext xmlns:c16="http://schemas.microsoft.com/office/drawing/2014/chart" uri="{C3380CC4-5D6E-409C-BE32-E72D297353CC}">
              <c16:uniqueId val="{00000000-5B66-4303-A2F0-E1F736F3B76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44.24</c:v>
                </c:pt>
                <c:pt idx="4">
                  <c:v>43.07</c:v>
                </c:pt>
              </c:numCache>
            </c:numRef>
          </c:val>
          <c:smooth val="0"/>
          <c:extLst>
            <c:ext xmlns:c16="http://schemas.microsoft.com/office/drawing/2014/chart" uri="{C3380CC4-5D6E-409C-BE32-E72D297353CC}">
              <c16:uniqueId val="{00000001-5B66-4303-A2F0-E1F736F3B76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CB7-4DAD-80B9-01E27891068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1258.43</c:v>
                </c:pt>
                <c:pt idx="4">
                  <c:v>1163.75</c:v>
                </c:pt>
              </c:numCache>
            </c:numRef>
          </c:val>
          <c:smooth val="0"/>
          <c:extLst>
            <c:ext xmlns:c16="http://schemas.microsoft.com/office/drawing/2014/chart" uri="{C3380CC4-5D6E-409C-BE32-E72D297353CC}">
              <c16:uniqueId val="{00000001-7CB7-4DAD-80B9-01E27891068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51.05</c:v>
                </c:pt>
                <c:pt idx="4">
                  <c:v>42.78</c:v>
                </c:pt>
              </c:numCache>
            </c:numRef>
          </c:val>
          <c:extLst>
            <c:ext xmlns:c16="http://schemas.microsoft.com/office/drawing/2014/chart" uri="{C3380CC4-5D6E-409C-BE32-E72D297353CC}">
              <c16:uniqueId val="{00000000-7EFB-423E-8991-94547F109DD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73.36</c:v>
                </c:pt>
                <c:pt idx="4">
                  <c:v>72.599999999999994</c:v>
                </c:pt>
              </c:numCache>
            </c:numRef>
          </c:val>
          <c:smooth val="0"/>
          <c:extLst>
            <c:ext xmlns:c16="http://schemas.microsoft.com/office/drawing/2014/chart" uri="{C3380CC4-5D6E-409C-BE32-E72D297353CC}">
              <c16:uniqueId val="{00000001-7EFB-423E-8991-94547F109DD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321.02</c:v>
                </c:pt>
                <c:pt idx="4">
                  <c:v>379.37</c:v>
                </c:pt>
              </c:numCache>
            </c:numRef>
          </c:val>
          <c:extLst>
            <c:ext xmlns:c16="http://schemas.microsoft.com/office/drawing/2014/chart" uri="{C3380CC4-5D6E-409C-BE32-E72D297353CC}">
              <c16:uniqueId val="{00000000-FF52-447A-8CC6-01938FADCE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224.88</c:v>
                </c:pt>
                <c:pt idx="4">
                  <c:v>228.64</c:v>
                </c:pt>
              </c:numCache>
            </c:numRef>
          </c:val>
          <c:smooth val="0"/>
          <c:extLst>
            <c:ext xmlns:c16="http://schemas.microsoft.com/office/drawing/2014/chart" uri="{C3380CC4-5D6E-409C-BE32-E72D297353CC}">
              <c16:uniqueId val="{00000001-FF52-447A-8CC6-01938FADCE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鹿児島県　薩摩川内市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93176</v>
      </c>
      <c r="AM8" s="45"/>
      <c r="AN8" s="45"/>
      <c r="AO8" s="45"/>
      <c r="AP8" s="45"/>
      <c r="AQ8" s="45"/>
      <c r="AR8" s="45"/>
      <c r="AS8" s="45"/>
      <c r="AT8" s="46">
        <f>データ!T6</f>
        <v>682.92</v>
      </c>
      <c r="AU8" s="46"/>
      <c r="AV8" s="46"/>
      <c r="AW8" s="46"/>
      <c r="AX8" s="46"/>
      <c r="AY8" s="46"/>
      <c r="AZ8" s="46"/>
      <c r="BA8" s="46"/>
      <c r="BB8" s="46">
        <f>データ!U6</f>
        <v>136.44</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53.62</v>
      </c>
      <c r="J10" s="46"/>
      <c r="K10" s="46"/>
      <c r="L10" s="46"/>
      <c r="M10" s="46"/>
      <c r="N10" s="46"/>
      <c r="O10" s="46"/>
      <c r="P10" s="46">
        <f>データ!P6</f>
        <v>0.45</v>
      </c>
      <c r="Q10" s="46"/>
      <c r="R10" s="46"/>
      <c r="S10" s="46"/>
      <c r="T10" s="46"/>
      <c r="U10" s="46"/>
      <c r="V10" s="46"/>
      <c r="W10" s="46">
        <f>データ!Q6</f>
        <v>90.46</v>
      </c>
      <c r="X10" s="46"/>
      <c r="Y10" s="46"/>
      <c r="Z10" s="46"/>
      <c r="AA10" s="46"/>
      <c r="AB10" s="46"/>
      <c r="AC10" s="46"/>
      <c r="AD10" s="45">
        <f>データ!R6</f>
        <v>3130</v>
      </c>
      <c r="AE10" s="45"/>
      <c r="AF10" s="45"/>
      <c r="AG10" s="45"/>
      <c r="AH10" s="45"/>
      <c r="AI10" s="45"/>
      <c r="AJ10" s="45"/>
      <c r="AK10" s="2"/>
      <c r="AL10" s="45">
        <f>データ!V6</f>
        <v>415</v>
      </c>
      <c r="AM10" s="45"/>
      <c r="AN10" s="45"/>
      <c r="AO10" s="45"/>
      <c r="AP10" s="45"/>
      <c r="AQ10" s="45"/>
      <c r="AR10" s="45"/>
      <c r="AS10" s="45"/>
      <c r="AT10" s="46">
        <f>データ!W6</f>
        <v>0.26</v>
      </c>
      <c r="AU10" s="46"/>
      <c r="AV10" s="46"/>
      <c r="AW10" s="46"/>
      <c r="AX10" s="46"/>
      <c r="AY10" s="46"/>
      <c r="AZ10" s="46"/>
      <c r="BA10" s="46"/>
      <c r="BB10" s="46">
        <f>データ!X6</f>
        <v>1596.15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【105.35】</v>
      </c>
      <c r="F85" s="12" t="str">
        <f>データ!AT6</f>
        <v>【63.89】</v>
      </c>
      <c r="G85" s="12" t="str">
        <f>データ!BE6</f>
        <v>【44.07】</v>
      </c>
      <c r="H85" s="12" t="str">
        <f>データ!BP6</f>
        <v>【1,201.79】</v>
      </c>
      <c r="I85" s="12" t="str">
        <f>データ!CA6</f>
        <v>【75.31】</v>
      </c>
      <c r="J85" s="12" t="str">
        <f>データ!CL6</f>
        <v>【216.39】</v>
      </c>
      <c r="K85" s="12" t="str">
        <f>データ!CW6</f>
        <v>【42.57】</v>
      </c>
      <c r="L85" s="12" t="str">
        <f>データ!DH6</f>
        <v>【85.24】</v>
      </c>
      <c r="M85" s="12" t="str">
        <f>データ!DS6</f>
        <v>【25.87】</v>
      </c>
      <c r="N85" s="12" t="str">
        <f>データ!ED6</f>
        <v>【0.01】</v>
      </c>
      <c r="O85" s="12" t="str">
        <f>データ!EO6</f>
        <v>【0.15】</v>
      </c>
    </row>
  </sheetData>
  <sheetProtection algorithmName="SHA-512" hashValue="PLGgSra5VzivHPFXcP+Z9vVg6FBS1I10XILYBsG26S6QeNbropvm3GXpSa5tABgoVQYIRYUJr1NoIdB9SiQpIA==" saltValue="GYzdJz9A33qgrBi1uVVQ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462152</v>
      </c>
      <c r="D6" s="19">
        <f t="shared" si="3"/>
        <v>46</v>
      </c>
      <c r="E6" s="19">
        <f t="shared" si="3"/>
        <v>17</v>
      </c>
      <c r="F6" s="19">
        <f t="shared" si="3"/>
        <v>4</v>
      </c>
      <c r="G6" s="19">
        <f t="shared" si="3"/>
        <v>0</v>
      </c>
      <c r="H6" s="19" t="str">
        <f t="shared" si="3"/>
        <v>鹿児島県　薩摩川内市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53.62</v>
      </c>
      <c r="P6" s="20">
        <f t="shared" si="3"/>
        <v>0.45</v>
      </c>
      <c r="Q6" s="20">
        <f t="shared" si="3"/>
        <v>90.46</v>
      </c>
      <c r="R6" s="20">
        <f t="shared" si="3"/>
        <v>3130</v>
      </c>
      <c r="S6" s="20">
        <f t="shared" si="3"/>
        <v>93176</v>
      </c>
      <c r="T6" s="20">
        <f t="shared" si="3"/>
        <v>682.92</v>
      </c>
      <c r="U6" s="20">
        <f t="shared" si="3"/>
        <v>136.44</v>
      </c>
      <c r="V6" s="20">
        <f t="shared" si="3"/>
        <v>415</v>
      </c>
      <c r="W6" s="20">
        <f t="shared" si="3"/>
        <v>0.26</v>
      </c>
      <c r="X6" s="20">
        <f t="shared" si="3"/>
        <v>1596.15</v>
      </c>
      <c r="Y6" s="21" t="str">
        <f>IF(Y7="",NA(),Y7)</f>
        <v>-</v>
      </c>
      <c r="Z6" s="21" t="str">
        <f t="shared" ref="Z6:AH6" si="4">IF(Z7="",NA(),Z7)</f>
        <v>-</v>
      </c>
      <c r="AA6" s="21" t="str">
        <f t="shared" si="4"/>
        <v>-</v>
      </c>
      <c r="AB6" s="21">
        <f t="shared" si="4"/>
        <v>123.43</v>
      </c>
      <c r="AC6" s="21">
        <f t="shared" si="4"/>
        <v>112.51</v>
      </c>
      <c r="AD6" s="21" t="str">
        <f t="shared" si="4"/>
        <v>-</v>
      </c>
      <c r="AE6" s="21" t="str">
        <f t="shared" si="4"/>
        <v>-</v>
      </c>
      <c r="AF6" s="21" t="str">
        <f t="shared" si="4"/>
        <v>-</v>
      </c>
      <c r="AG6" s="21">
        <f t="shared" si="4"/>
        <v>105.78</v>
      </c>
      <c r="AH6" s="21">
        <f t="shared" si="4"/>
        <v>106.09</v>
      </c>
      <c r="AI6" s="20" t="str">
        <f>IF(AI7="","",IF(AI7="-","【-】","【"&amp;SUBSTITUTE(TEXT(AI7,"#,##0.00"),"-","△")&amp;"】"))</f>
        <v>【105.35】</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63.96</v>
      </c>
      <c r="AS6" s="21">
        <f t="shared" si="5"/>
        <v>69.42</v>
      </c>
      <c r="AT6" s="20" t="str">
        <f>IF(AT7="","",IF(AT7="-","【-】","【"&amp;SUBSTITUTE(TEXT(AT7,"#,##0.00"),"-","△")&amp;"】"))</f>
        <v>【63.89】</v>
      </c>
      <c r="AU6" s="21" t="str">
        <f>IF(AU7="",NA(),AU7)</f>
        <v>-</v>
      </c>
      <c r="AV6" s="21" t="str">
        <f t="shared" ref="AV6:BD6" si="6">IF(AV7="",NA(),AV7)</f>
        <v>-</v>
      </c>
      <c r="AW6" s="21" t="str">
        <f t="shared" si="6"/>
        <v>-</v>
      </c>
      <c r="AX6" s="21">
        <f t="shared" si="6"/>
        <v>174.82</v>
      </c>
      <c r="AY6" s="21">
        <f t="shared" si="6"/>
        <v>111.37</v>
      </c>
      <c r="AZ6" s="21" t="str">
        <f t="shared" si="6"/>
        <v>-</v>
      </c>
      <c r="BA6" s="21" t="str">
        <f t="shared" si="6"/>
        <v>-</v>
      </c>
      <c r="BB6" s="21" t="str">
        <f t="shared" si="6"/>
        <v>-</v>
      </c>
      <c r="BC6" s="21">
        <f t="shared" si="6"/>
        <v>44.24</v>
      </c>
      <c r="BD6" s="21">
        <f t="shared" si="6"/>
        <v>43.07</v>
      </c>
      <c r="BE6" s="20" t="str">
        <f>IF(BE7="","",IF(BE7="-","【-】","【"&amp;SUBSTITUTE(TEXT(BE7,"#,##0.00"),"-","△")&amp;"】"))</f>
        <v>【44.07】</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1258.43</v>
      </c>
      <c r="BO6" s="21">
        <f t="shared" si="7"/>
        <v>1163.75</v>
      </c>
      <c r="BP6" s="20" t="str">
        <f>IF(BP7="","",IF(BP7="-","【-】","【"&amp;SUBSTITUTE(TEXT(BP7,"#,##0.00"),"-","△")&amp;"】"))</f>
        <v>【1,201.79】</v>
      </c>
      <c r="BQ6" s="21" t="str">
        <f>IF(BQ7="",NA(),BQ7)</f>
        <v>-</v>
      </c>
      <c r="BR6" s="21" t="str">
        <f t="shared" ref="BR6:BZ6" si="8">IF(BR7="",NA(),BR7)</f>
        <v>-</v>
      </c>
      <c r="BS6" s="21" t="str">
        <f t="shared" si="8"/>
        <v>-</v>
      </c>
      <c r="BT6" s="21">
        <f t="shared" si="8"/>
        <v>51.05</v>
      </c>
      <c r="BU6" s="21">
        <f t="shared" si="8"/>
        <v>42.78</v>
      </c>
      <c r="BV6" s="21" t="str">
        <f t="shared" si="8"/>
        <v>-</v>
      </c>
      <c r="BW6" s="21" t="str">
        <f t="shared" si="8"/>
        <v>-</v>
      </c>
      <c r="BX6" s="21" t="str">
        <f t="shared" si="8"/>
        <v>-</v>
      </c>
      <c r="BY6" s="21">
        <f t="shared" si="8"/>
        <v>73.36</v>
      </c>
      <c r="BZ6" s="21">
        <f t="shared" si="8"/>
        <v>72.599999999999994</v>
      </c>
      <c r="CA6" s="20" t="str">
        <f>IF(CA7="","",IF(CA7="-","【-】","【"&amp;SUBSTITUTE(TEXT(CA7,"#,##0.00"),"-","△")&amp;"】"))</f>
        <v>【75.31】</v>
      </c>
      <c r="CB6" s="21" t="str">
        <f>IF(CB7="",NA(),CB7)</f>
        <v>-</v>
      </c>
      <c r="CC6" s="21" t="str">
        <f t="shared" ref="CC6:CK6" si="9">IF(CC7="",NA(),CC7)</f>
        <v>-</v>
      </c>
      <c r="CD6" s="21" t="str">
        <f t="shared" si="9"/>
        <v>-</v>
      </c>
      <c r="CE6" s="21">
        <f t="shared" si="9"/>
        <v>321.02</v>
      </c>
      <c r="CF6" s="21">
        <f t="shared" si="9"/>
        <v>379.37</v>
      </c>
      <c r="CG6" s="21" t="str">
        <f t="shared" si="9"/>
        <v>-</v>
      </c>
      <c r="CH6" s="21" t="str">
        <f t="shared" si="9"/>
        <v>-</v>
      </c>
      <c r="CI6" s="21" t="str">
        <f t="shared" si="9"/>
        <v>-</v>
      </c>
      <c r="CJ6" s="21">
        <f t="shared" si="9"/>
        <v>224.88</v>
      </c>
      <c r="CK6" s="21">
        <f t="shared" si="9"/>
        <v>228.64</v>
      </c>
      <c r="CL6" s="20" t="str">
        <f>IF(CL7="","",IF(CL7="-","【-】","【"&amp;SUBSTITUTE(TEXT(CL7,"#,##0.00"),"-","△")&amp;"】"))</f>
        <v>【216.39】</v>
      </c>
      <c r="CM6" s="21" t="str">
        <f>IF(CM7="",NA(),CM7)</f>
        <v>-</v>
      </c>
      <c r="CN6" s="21" t="str">
        <f t="shared" ref="CN6:CV6" si="10">IF(CN7="",NA(),CN7)</f>
        <v>-</v>
      </c>
      <c r="CO6" s="21" t="str">
        <f t="shared" si="10"/>
        <v>-</v>
      </c>
      <c r="CP6" s="21">
        <f t="shared" si="10"/>
        <v>37.67</v>
      </c>
      <c r="CQ6" s="21">
        <f t="shared" si="10"/>
        <v>37.67</v>
      </c>
      <c r="CR6" s="21" t="str">
        <f t="shared" si="10"/>
        <v>-</v>
      </c>
      <c r="CS6" s="21" t="str">
        <f t="shared" si="10"/>
        <v>-</v>
      </c>
      <c r="CT6" s="21" t="str">
        <f t="shared" si="10"/>
        <v>-</v>
      </c>
      <c r="CU6" s="21">
        <f t="shared" si="10"/>
        <v>42.4</v>
      </c>
      <c r="CV6" s="21">
        <f t="shared" si="10"/>
        <v>42.28</v>
      </c>
      <c r="CW6" s="20" t="str">
        <f>IF(CW7="","",IF(CW7="-","【-】","【"&amp;SUBSTITUTE(TEXT(CW7,"#,##0.00"),"-","△")&amp;"】"))</f>
        <v>【42.57】</v>
      </c>
      <c r="CX6" s="21" t="str">
        <f>IF(CX7="",NA(),CX7)</f>
        <v>-</v>
      </c>
      <c r="CY6" s="21" t="str">
        <f t="shared" ref="CY6:DG6" si="11">IF(CY7="",NA(),CY7)</f>
        <v>-</v>
      </c>
      <c r="CZ6" s="21" t="str">
        <f t="shared" si="11"/>
        <v>-</v>
      </c>
      <c r="DA6" s="21">
        <f t="shared" si="11"/>
        <v>93.36</v>
      </c>
      <c r="DB6" s="21">
        <f t="shared" si="11"/>
        <v>93.98</v>
      </c>
      <c r="DC6" s="21" t="str">
        <f t="shared" si="11"/>
        <v>-</v>
      </c>
      <c r="DD6" s="21" t="str">
        <f t="shared" si="11"/>
        <v>-</v>
      </c>
      <c r="DE6" s="21" t="str">
        <f t="shared" si="11"/>
        <v>-</v>
      </c>
      <c r="DF6" s="21">
        <f t="shared" si="11"/>
        <v>84.19</v>
      </c>
      <c r="DG6" s="21">
        <f t="shared" si="11"/>
        <v>84.34</v>
      </c>
      <c r="DH6" s="20" t="str">
        <f>IF(DH7="","",IF(DH7="-","【-】","【"&amp;SUBSTITUTE(TEXT(DH7,"#,##0.00"),"-","△")&amp;"】"))</f>
        <v>【85.24】</v>
      </c>
      <c r="DI6" s="21" t="str">
        <f>IF(DI7="",NA(),DI7)</f>
        <v>-</v>
      </c>
      <c r="DJ6" s="21" t="str">
        <f t="shared" ref="DJ6:DR6" si="12">IF(DJ7="",NA(),DJ7)</f>
        <v>-</v>
      </c>
      <c r="DK6" s="21" t="str">
        <f t="shared" si="12"/>
        <v>-</v>
      </c>
      <c r="DL6" s="21">
        <f t="shared" si="12"/>
        <v>4.28</v>
      </c>
      <c r="DM6" s="21">
        <f t="shared" si="12"/>
        <v>8.32</v>
      </c>
      <c r="DN6" s="21" t="str">
        <f t="shared" si="12"/>
        <v>-</v>
      </c>
      <c r="DO6" s="21" t="str">
        <f t="shared" si="12"/>
        <v>-</v>
      </c>
      <c r="DP6" s="21" t="str">
        <f t="shared" si="12"/>
        <v>-</v>
      </c>
      <c r="DQ6" s="21">
        <f t="shared" si="12"/>
        <v>21.36</v>
      </c>
      <c r="DR6" s="21">
        <f t="shared" si="12"/>
        <v>22.79</v>
      </c>
      <c r="DS6" s="20" t="str">
        <f>IF(DS7="","",IF(DS7="-","【-】","【"&amp;SUBSTITUTE(TEXT(DS7,"#,##0.00"),"-","△")&amp;"】"))</f>
        <v>【25.87】</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1">
        <f t="shared" si="13"/>
        <v>0.01</v>
      </c>
      <c r="EC6" s="21">
        <f t="shared" si="13"/>
        <v>0.01</v>
      </c>
      <c r="ED6" s="20" t="str">
        <f>IF(ED7="","",IF(ED7="-","【-】","【"&amp;SUBSTITUTE(TEXT(ED7,"#,##0.00"),"-","△")&amp;"】"))</f>
        <v>【0.01】</v>
      </c>
      <c r="EE6" s="21" t="str">
        <f>IF(EE7="",NA(),EE7)</f>
        <v>-</v>
      </c>
      <c r="EF6" s="21" t="str">
        <f t="shared" ref="EF6:EN6" si="14">IF(EF7="",NA(),EF7)</f>
        <v>-</v>
      </c>
      <c r="EG6" s="21" t="str">
        <f t="shared" si="14"/>
        <v>-</v>
      </c>
      <c r="EH6" s="21">
        <f t="shared" si="14"/>
        <v>100</v>
      </c>
      <c r="EI6" s="20">
        <f t="shared" si="14"/>
        <v>0</v>
      </c>
      <c r="EJ6" s="21" t="str">
        <f t="shared" si="14"/>
        <v>-</v>
      </c>
      <c r="EK6" s="21" t="str">
        <f t="shared" si="14"/>
        <v>-</v>
      </c>
      <c r="EL6" s="21" t="str">
        <f t="shared" si="14"/>
        <v>-</v>
      </c>
      <c r="EM6" s="21">
        <f t="shared" si="14"/>
        <v>0.39</v>
      </c>
      <c r="EN6" s="21">
        <f t="shared" si="14"/>
        <v>0.1</v>
      </c>
      <c r="EO6" s="20" t="str">
        <f>IF(EO7="","",IF(EO7="-","【-】","【"&amp;SUBSTITUTE(TEXT(EO7,"#,##0.00"),"-","△")&amp;"】"))</f>
        <v>【0.15】</v>
      </c>
    </row>
    <row r="7" spans="1:148" s="22" customFormat="1" x14ac:dyDescent="0.15">
      <c r="A7" s="14"/>
      <c r="B7" s="23">
        <v>2021</v>
      </c>
      <c r="C7" s="23">
        <v>462152</v>
      </c>
      <c r="D7" s="23">
        <v>46</v>
      </c>
      <c r="E7" s="23">
        <v>17</v>
      </c>
      <c r="F7" s="23">
        <v>4</v>
      </c>
      <c r="G7" s="23">
        <v>0</v>
      </c>
      <c r="H7" s="23" t="s">
        <v>96</v>
      </c>
      <c r="I7" s="23" t="s">
        <v>97</v>
      </c>
      <c r="J7" s="23" t="s">
        <v>98</v>
      </c>
      <c r="K7" s="23" t="s">
        <v>99</v>
      </c>
      <c r="L7" s="23" t="s">
        <v>100</v>
      </c>
      <c r="M7" s="23" t="s">
        <v>101</v>
      </c>
      <c r="N7" s="24" t="s">
        <v>102</v>
      </c>
      <c r="O7" s="24">
        <v>53.62</v>
      </c>
      <c r="P7" s="24">
        <v>0.45</v>
      </c>
      <c r="Q7" s="24">
        <v>90.46</v>
      </c>
      <c r="R7" s="24">
        <v>3130</v>
      </c>
      <c r="S7" s="24">
        <v>93176</v>
      </c>
      <c r="T7" s="24">
        <v>682.92</v>
      </c>
      <c r="U7" s="24">
        <v>136.44</v>
      </c>
      <c r="V7" s="24">
        <v>415</v>
      </c>
      <c r="W7" s="24">
        <v>0.26</v>
      </c>
      <c r="X7" s="24">
        <v>1596.15</v>
      </c>
      <c r="Y7" s="24" t="s">
        <v>102</v>
      </c>
      <c r="Z7" s="24" t="s">
        <v>102</v>
      </c>
      <c r="AA7" s="24" t="s">
        <v>102</v>
      </c>
      <c r="AB7" s="24">
        <v>123.43</v>
      </c>
      <c r="AC7" s="24">
        <v>112.51</v>
      </c>
      <c r="AD7" s="24" t="s">
        <v>102</v>
      </c>
      <c r="AE7" s="24" t="s">
        <v>102</v>
      </c>
      <c r="AF7" s="24" t="s">
        <v>102</v>
      </c>
      <c r="AG7" s="24">
        <v>105.78</v>
      </c>
      <c r="AH7" s="24">
        <v>106.09</v>
      </c>
      <c r="AI7" s="24">
        <v>105.35</v>
      </c>
      <c r="AJ7" s="24" t="s">
        <v>102</v>
      </c>
      <c r="AK7" s="24" t="s">
        <v>102</v>
      </c>
      <c r="AL7" s="24" t="s">
        <v>102</v>
      </c>
      <c r="AM7" s="24">
        <v>0</v>
      </c>
      <c r="AN7" s="24">
        <v>0</v>
      </c>
      <c r="AO7" s="24" t="s">
        <v>102</v>
      </c>
      <c r="AP7" s="24" t="s">
        <v>102</v>
      </c>
      <c r="AQ7" s="24" t="s">
        <v>102</v>
      </c>
      <c r="AR7" s="24">
        <v>63.96</v>
      </c>
      <c r="AS7" s="24">
        <v>69.42</v>
      </c>
      <c r="AT7" s="24">
        <v>63.89</v>
      </c>
      <c r="AU7" s="24" t="s">
        <v>102</v>
      </c>
      <c r="AV7" s="24" t="s">
        <v>102</v>
      </c>
      <c r="AW7" s="24" t="s">
        <v>102</v>
      </c>
      <c r="AX7" s="24">
        <v>174.82</v>
      </c>
      <c r="AY7" s="24">
        <v>111.37</v>
      </c>
      <c r="AZ7" s="24" t="s">
        <v>102</v>
      </c>
      <c r="BA7" s="24" t="s">
        <v>102</v>
      </c>
      <c r="BB7" s="24" t="s">
        <v>102</v>
      </c>
      <c r="BC7" s="24">
        <v>44.24</v>
      </c>
      <c r="BD7" s="24">
        <v>43.07</v>
      </c>
      <c r="BE7" s="24">
        <v>44.07</v>
      </c>
      <c r="BF7" s="24" t="s">
        <v>102</v>
      </c>
      <c r="BG7" s="24" t="s">
        <v>102</v>
      </c>
      <c r="BH7" s="24" t="s">
        <v>102</v>
      </c>
      <c r="BI7" s="24">
        <v>0</v>
      </c>
      <c r="BJ7" s="24">
        <v>0</v>
      </c>
      <c r="BK7" s="24" t="s">
        <v>102</v>
      </c>
      <c r="BL7" s="24" t="s">
        <v>102</v>
      </c>
      <c r="BM7" s="24" t="s">
        <v>102</v>
      </c>
      <c r="BN7" s="24">
        <v>1258.43</v>
      </c>
      <c r="BO7" s="24">
        <v>1163.75</v>
      </c>
      <c r="BP7" s="24">
        <v>1201.79</v>
      </c>
      <c r="BQ7" s="24" t="s">
        <v>102</v>
      </c>
      <c r="BR7" s="24" t="s">
        <v>102</v>
      </c>
      <c r="BS7" s="24" t="s">
        <v>102</v>
      </c>
      <c r="BT7" s="24">
        <v>51.05</v>
      </c>
      <c r="BU7" s="24">
        <v>42.78</v>
      </c>
      <c r="BV7" s="24" t="s">
        <v>102</v>
      </c>
      <c r="BW7" s="24" t="s">
        <v>102</v>
      </c>
      <c r="BX7" s="24" t="s">
        <v>102</v>
      </c>
      <c r="BY7" s="24">
        <v>73.36</v>
      </c>
      <c r="BZ7" s="24">
        <v>72.599999999999994</v>
      </c>
      <c r="CA7" s="24">
        <v>75.31</v>
      </c>
      <c r="CB7" s="24" t="s">
        <v>102</v>
      </c>
      <c r="CC7" s="24" t="s">
        <v>102</v>
      </c>
      <c r="CD7" s="24" t="s">
        <v>102</v>
      </c>
      <c r="CE7" s="24">
        <v>321.02</v>
      </c>
      <c r="CF7" s="24">
        <v>379.37</v>
      </c>
      <c r="CG7" s="24" t="s">
        <v>102</v>
      </c>
      <c r="CH7" s="24" t="s">
        <v>102</v>
      </c>
      <c r="CI7" s="24" t="s">
        <v>102</v>
      </c>
      <c r="CJ7" s="24">
        <v>224.88</v>
      </c>
      <c r="CK7" s="24">
        <v>228.64</v>
      </c>
      <c r="CL7" s="24">
        <v>216.39</v>
      </c>
      <c r="CM7" s="24" t="s">
        <v>102</v>
      </c>
      <c r="CN7" s="24" t="s">
        <v>102</v>
      </c>
      <c r="CO7" s="24" t="s">
        <v>102</v>
      </c>
      <c r="CP7" s="24">
        <v>37.67</v>
      </c>
      <c r="CQ7" s="24">
        <v>37.67</v>
      </c>
      <c r="CR7" s="24" t="s">
        <v>102</v>
      </c>
      <c r="CS7" s="24" t="s">
        <v>102</v>
      </c>
      <c r="CT7" s="24" t="s">
        <v>102</v>
      </c>
      <c r="CU7" s="24">
        <v>42.4</v>
      </c>
      <c r="CV7" s="24">
        <v>42.28</v>
      </c>
      <c r="CW7" s="24">
        <v>42.57</v>
      </c>
      <c r="CX7" s="24" t="s">
        <v>102</v>
      </c>
      <c r="CY7" s="24" t="s">
        <v>102</v>
      </c>
      <c r="CZ7" s="24" t="s">
        <v>102</v>
      </c>
      <c r="DA7" s="24">
        <v>93.36</v>
      </c>
      <c r="DB7" s="24">
        <v>93.98</v>
      </c>
      <c r="DC7" s="24" t="s">
        <v>102</v>
      </c>
      <c r="DD7" s="24" t="s">
        <v>102</v>
      </c>
      <c r="DE7" s="24" t="s">
        <v>102</v>
      </c>
      <c r="DF7" s="24">
        <v>84.19</v>
      </c>
      <c r="DG7" s="24">
        <v>84.34</v>
      </c>
      <c r="DH7" s="24">
        <v>85.24</v>
      </c>
      <c r="DI7" s="24" t="s">
        <v>102</v>
      </c>
      <c r="DJ7" s="24" t="s">
        <v>102</v>
      </c>
      <c r="DK7" s="24" t="s">
        <v>102</v>
      </c>
      <c r="DL7" s="24">
        <v>4.28</v>
      </c>
      <c r="DM7" s="24">
        <v>8.32</v>
      </c>
      <c r="DN7" s="24" t="s">
        <v>102</v>
      </c>
      <c r="DO7" s="24" t="s">
        <v>102</v>
      </c>
      <c r="DP7" s="24" t="s">
        <v>102</v>
      </c>
      <c r="DQ7" s="24">
        <v>21.36</v>
      </c>
      <c r="DR7" s="24">
        <v>22.79</v>
      </c>
      <c r="DS7" s="24">
        <v>25.87</v>
      </c>
      <c r="DT7" s="24" t="s">
        <v>102</v>
      </c>
      <c r="DU7" s="24" t="s">
        <v>102</v>
      </c>
      <c r="DV7" s="24" t="s">
        <v>102</v>
      </c>
      <c r="DW7" s="24">
        <v>0</v>
      </c>
      <c r="DX7" s="24">
        <v>0</v>
      </c>
      <c r="DY7" s="24" t="s">
        <v>102</v>
      </c>
      <c r="DZ7" s="24" t="s">
        <v>102</v>
      </c>
      <c r="EA7" s="24" t="s">
        <v>102</v>
      </c>
      <c r="EB7" s="24">
        <v>0.01</v>
      </c>
      <c r="EC7" s="24">
        <v>0.01</v>
      </c>
      <c r="ED7" s="24">
        <v>0.01</v>
      </c>
      <c r="EE7" s="24" t="s">
        <v>102</v>
      </c>
      <c r="EF7" s="24" t="s">
        <v>102</v>
      </c>
      <c r="EG7" s="24" t="s">
        <v>102</v>
      </c>
      <c r="EH7" s="24">
        <v>100</v>
      </c>
      <c r="EI7" s="24">
        <v>0</v>
      </c>
      <c r="EJ7" s="24" t="s">
        <v>102</v>
      </c>
      <c r="EK7" s="24" t="s">
        <v>102</v>
      </c>
      <c r="EL7" s="24" t="s">
        <v>102</v>
      </c>
      <c r="EM7" s="24">
        <v>0.39</v>
      </c>
      <c r="EN7" s="24">
        <v>0.1</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dcterms:created xsi:type="dcterms:W3CDTF">2022-12-01T01:31:47Z</dcterms:created>
  <dcterms:modified xsi:type="dcterms:W3CDTF">2023-02-20T12:14:07Z</dcterms:modified>
  <cp:category/>
</cp:coreProperties>
</file>