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09 薩摩川内市\03再提出\"/>
    </mc:Choice>
  </mc:AlternateContent>
  <workbookProtection workbookAlgorithmName="SHA-512" workbookHashValue="tQ6rVAk9CardBdwl4XgirVa4PrZebmQtvMPQpHplvN5eBTJZ9KsSopPZkeBfKavlucX9LMRkVPTWlf3WqfwqHg==" workbookSaltValue="ydj8ZyypBOwSDc08TjwEzg==" workbookSpinCount="100000" lockStructure="1"/>
  <bookViews>
    <workbookView xWindow="-60" yWindow="-60" windowWidth="20610" windowHeight="1104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O6" i="5"/>
  <c r="N6" i="5"/>
  <c r="B10" i="4" s="1"/>
  <c r="M6" i="5"/>
  <c r="L6" i="5"/>
  <c r="W8" i="4" s="1"/>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E85" i="4"/>
  <c r="AT10" i="4"/>
  <c r="W10" i="4"/>
  <c r="P10" i="4"/>
  <c r="I10" i="4"/>
  <c r="BB8" i="4"/>
  <c r="AL8" i="4"/>
  <c r="AD8" i="4"/>
  <c r="P8" i="4"/>
  <c r="B8" i="4"/>
</calcChain>
</file>

<file path=xl/sharedStrings.xml><?xml version="1.0" encoding="utf-8"?>
<sst xmlns="http://schemas.openxmlformats.org/spreadsheetml/2006/main" count="297" uniqueCount="117">
  <si>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</si>
  <si>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</si>
  <si>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</si>
  <si>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</si>
  <si>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</si>
  <si>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</si>
  <si>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</si>
  <si>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</si>
  <si>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</si>
  <si>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</si>
  <si>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</si>
  <si>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</si>
  <si>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</si>
  <si>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</si>
  <si>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</si>
  <si>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</si>
  <si>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</si>
  <si>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</si>
  <si>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</si>
  <si>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</si>
  <si>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</si>
  <si>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</si>
  <si>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</si>
  <si>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</si>
  <si>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</si>
  <si>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</si>
  <si>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</si>
  <si>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</si>
  <si>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</si>
  <si>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</si>
  <si>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</si>
  <si>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</si>
  <si>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</si>
  <si>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</si>
  <si>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</si>
  <si>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</si>
  <si>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</si>
  <si>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</si>
  <si>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</si>
  <si>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</si>
  <si>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</si>
  <si>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</si>
  <si>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</si>
  <si>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</si>
  <si>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</si>
  <si>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</si>
  <si>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</si>
  <si>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</si>
  <si>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</si>
  <si>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</si>
  <si>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</si>
  <si>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</si>
  <si>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</si>
  <si>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</si>
  <si>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</si>
  <si>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</si>
  <si>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</si>
  <si>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</si>
  <si>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</si>
  <si>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</si>
  <si>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</si>
  <si>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</si>
  <si>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</si>
  <si>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</si>
  <si>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</si>
  <si>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</si>
  <si>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</si>
  <si>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</si>
  <si>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</si>
  <si>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</si>
  <si>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</si>
  <si>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</si>
  <si>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</si>
  <si>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</si>
  <si>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</si>
  <si>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</si>
  <si>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</si>
  <si>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</si>
  <si>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</si>
  <si>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</si>
  <si>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</si>
  <si>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</si>
  <si>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</si>
  <si>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</si>
  <si>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</si>
  <si>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</si>
  <si>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</si>
  <si>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</si>
  <si>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</si>
  <si>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</si>
  <si>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</si>
  <si>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</si>
  <si>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</si>
  <si>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</si>
  <si>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</si>
  <si>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</si>
  <si>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</si>
  <si>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</si>
  <si>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</si>
  <si>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</si>
  <si>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</si>
  <si>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</si>
  <si>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</si>
  <si>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</si>
  <si>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</si>
  <si>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</si>
  <si>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</si>
  <si>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</si>
  <si>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</si>
  <si>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</si>
  <si>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</si>
  <si>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</si>
  <si>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</si>
  <si>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</si>
  <si>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①有形固定資産減価償却率は、前年度より3.11ポイント増となった。全国平均や類似団体平均を下回っているが、令和2年度から公営企業会計に移行した際、固定資産評価額を経過年数分減じて評価し直したうえで減価償却をしたことが要因である。
 ②管渠老朽化率は、法定耐用年数を経過した管渠はないため、該当なし。
 今後、ストックマネジメント計画に基づき、定期的な点検を実施し腐食の発生した管渠は、管路補修の対応をしていく必要がある。</t>
    <phoneticPr fontId="4"/>
  </si>
  <si>
    <t xml:space="preserve"> 類似団体と比較し「水洗化率」が平均値を下回っており、今後は接続促進等を推進し、類似団体の状況に少しでも近づいていく取り組みを行う必要がある。
 平成１５年度に供用開始しているため、ストックマネジメント計画に基づき、施設の更新等を計画的に実施していく必要がある。
 公営企業会計に移行し、経営状況についてより明確に把握出来るようになったことから、使用料の収納率向上及び経費削減に取り組み、一般会計からの財政支援の抑制に努めるとともに、施設・設備及び管渠の計画的な更新及び整備を行い、計画的な事業運営と安定経営に取り組んでいく。</t>
    <phoneticPr fontId="4"/>
  </si>
  <si>
    <t xml:space="preserve"> ①経常収支比率は、前年度より5.5ポイント減となった。全国平均や類似団体平均を下回っているが、使用料収入が少ないため一般会計からの補助金に依存し、経常利益を確保している。
 ②累積欠損金はない。
 ③流動比率は、100％を下回っているが、前年度より18.85ポイント増となった。全国平均も下回っているが、類似団体平均より上回っている。
 ④企業債残高対事業規模比率は、平成15年度より供用開始をしたが一般会計から繰入金を入れることにより、全国平均や類似団体平均と比較して大きく下回っている。
 ⑤経費回収率は、前年度より14.56ポイント減となった。全国平均や類似団体平均より下回っている。使用料収入で汚水処理費を賄えておらず一般会計補助金に依存している状況であるため、接続推進を図り使用料収入を増やしたい。
 ⑥汚水処理原価は、前年度より33.7円増となった。全国平均や類似団体平均を上回っている。維持管理費の節減や接続率向上により有収水量を増やしたい。
 ⑦施設利用率は、前年度と同じ63.48%であった。全国平均や類似団体平均より上回っており、施設の稼働は適切に維持されている。
 ⑧水洗化率は、前年度より0.65ポイント増となった。全国平均と比較して39ポイント、類似団体平均と比較して25ポイントと下回っており、水洗化が遅れている状況である。今後は更なる接続推進に努めて水洗化率を上げ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</si>
</sst>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100</c:v>
                </c:pt>
                <c:pt idx="4" formatCode="#,##0.00;&quot;△&quot;#,##0.00">
                  <c:v>0</c:v>
                </c:pt>
              </c:numCache>
            </c:numRef>
          </c:val>
          <c:extLst>
            <c:ext xmlns:c16="http://schemas.microsoft.com/office/drawing/2014/chart" uri="{C3380CC4-5D6E-409C-BE32-E72D297353CC}">
              <c16:uniqueId val="{00000000-2D17-4667-BFE2-38012ADC36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1.65</c:v>
                </c:pt>
                <c:pt idx="4">
                  <c:v>0.14000000000000001</c:v>
                </c:pt>
              </c:numCache>
            </c:numRef>
          </c:val>
          <c:smooth val="0"/>
          <c:extLst>
            <c:ext xmlns:c16="http://schemas.microsoft.com/office/drawing/2014/chart" uri="{C3380CC4-5D6E-409C-BE32-E72D297353CC}">
              <c16:uniqueId val="{00000001-2D17-4667-BFE2-38012ADC36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63.48</c:v>
                </c:pt>
                <c:pt idx="4">
                  <c:v>63.48</c:v>
                </c:pt>
              </c:numCache>
            </c:numRef>
          </c:val>
          <c:extLst>
            <c:ext xmlns:c16="http://schemas.microsoft.com/office/drawing/2014/chart" uri="{C3380CC4-5D6E-409C-BE32-E72D297353CC}">
              <c16:uniqueId val="{00000000-0301-46C2-9D36-A8038AC5D9B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50.53</c:v>
                </c:pt>
                <c:pt idx="4">
                  <c:v>51.42</c:v>
                </c:pt>
              </c:numCache>
            </c:numRef>
          </c:val>
          <c:smooth val="0"/>
          <c:extLst>
            <c:ext xmlns:c16="http://schemas.microsoft.com/office/drawing/2014/chart" uri="{C3380CC4-5D6E-409C-BE32-E72D297353CC}">
              <c16:uniqueId val="{00000001-0301-46C2-9D36-A8038AC5D9B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55.94</c:v>
                </c:pt>
                <c:pt idx="4">
                  <c:v>56.59</c:v>
                </c:pt>
              </c:numCache>
            </c:numRef>
          </c:val>
          <c:extLst>
            <c:ext xmlns:c16="http://schemas.microsoft.com/office/drawing/2014/chart" uri="{C3380CC4-5D6E-409C-BE32-E72D297353CC}">
              <c16:uniqueId val="{00000000-4608-4BFF-9CA2-1C0470D692D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82.08</c:v>
                </c:pt>
                <c:pt idx="4">
                  <c:v>81.34</c:v>
                </c:pt>
              </c:numCache>
            </c:numRef>
          </c:val>
          <c:smooth val="0"/>
          <c:extLst>
            <c:ext xmlns:c16="http://schemas.microsoft.com/office/drawing/2014/chart" uri="{C3380CC4-5D6E-409C-BE32-E72D297353CC}">
              <c16:uniqueId val="{00000001-4608-4BFF-9CA2-1C0470D692D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107.25</c:v>
                </c:pt>
                <c:pt idx="4">
                  <c:v>101.75</c:v>
                </c:pt>
              </c:numCache>
            </c:numRef>
          </c:val>
          <c:extLst>
            <c:ext xmlns:c16="http://schemas.microsoft.com/office/drawing/2014/chart" uri="{C3380CC4-5D6E-409C-BE32-E72D297353CC}">
              <c16:uniqueId val="{00000000-07E5-4D7E-A4B1-E104576D974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107.21</c:v>
                </c:pt>
                <c:pt idx="4">
                  <c:v>107.08</c:v>
                </c:pt>
              </c:numCache>
            </c:numRef>
          </c:val>
          <c:smooth val="0"/>
          <c:extLst>
            <c:ext xmlns:c16="http://schemas.microsoft.com/office/drawing/2014/chart" uri="{C3380CC4-5D6E-409C-BE32-E72D297353CC}">
              <c16:uniqueId val="{00000001-07E5-4D7E-A4B1-E104576D974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3.71</c:v>
                </c:pt>
                <c:pt idx="4">
                  <c:v>6.82</c:v>
                </c:pt>
              </c:numCache>
            </c:numRef>
          </c:val>
          <c:extLst>
            <c:ext xmlns:c16="http://schemas.microsoft.com/office/drawing/2014/chart" uri="{C3380CC4-5D6E-409C-BE32-E72D297353CC}">
              <c16:uniqueId val="{00000000-D0D6-4B44-A64B-145679667AE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12.7</c:v>
                </c:pt>
                <c:pt idx="4">
                  <c:v>14.65</c:v>
                </c:pt>
              </c:numCache>
            </c:numRef>
          </c:val>
          <c:smooth val="0"/>
          <c:extLst>
            <c:ext xmlns:c16="http://schemas.microsoft.com/office/drawing/2014/chart" uri="{C3380CC4-5D6E-409C-BE32-E72D297353CC}">
              <c16:uniqueId val="{00000001-D0D6-4B44-A64B-145679667AE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9F7-4881-B23F-2B4A84FE72A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c:v>
                </c:pt>
              </c:numCache>
            </c:numRef>
          </c:val>
          <c:smooth val="0"/>
          <c:extLst>
            <c:ext xmlns:c16="http://schemas.microsoft.com/office/drawing/2014/chart" uri="{C3380CC4-5D6E-409C-BE32-E72D297353CC}">
              <c16:uniqueId val="{00000001-79F7-4881-B23F-2B4A84FE72A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1B8-489B-997C-C45DACDE1F1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43.71</c:v>
                </c:pt>
                <c:pt idx="4">
                  <c:v>45.94</c:v>
                </c:pt>
              </c:numCache>
            </c:numRef>
          </c:val>
          <c:smooth val="0"/>
          <c:extLst>
            <c:ext xmlns:c16="http://schemas.microsoft.com/office/drawing/2014/chart" uri="{C3380CC4-5D6E-409C-BE32-E72D297353CC}">
              <c16:uniqueId val="{00000001-D1B8-489B-997C-C45DACDE1F1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44.49</c:v>
                </c:pt>
                <c:pt idx="4">
                  <c:v>63.34</c:v>
                </c:pt>
              </c:numCache>
            </c:numRef>
          </c:val>
          <c:extLst>
            <c:ext xmlns:c16="http://schemas.microsoft.com/office/drawing/2014/chart" uri="{C3380CC4-5D6E-409C-BE32-E72D297353CC}">
              <c16:uniqueId val="{00000000-F71A-4BE9-8FCE-02C5BA3E0B6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40.67</c:v>
                </c:pt>
                <c:pt idx="4">
                  <c:v>47.7</c:v>
                </c:pt>
              </c:numCache>
            </c:numRef>
          </c:val>
          <c:smooth val="0"/>
          <c:extLst>
            <c:ext xmlns:c16="http://schemas.microsoft.com/office/drawing/2014/chart" uri="{C3380CC4-5D6E-409C-BE32-E72D297353CC}">
              <c16:uniqueId val="{00000001-F71A-4BE9-8FCE-02C5BA3E0B6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B80-44BF-8286-3CA1546E706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1050.51</c:v>
                </c:pt>
                <c:pt idx="4">
                  <c:v>1102.01</c:v>
                </c:pt>
              </c:numCache>
            </c:numRef>
          </c:val>
          <c:smooth val="0"/>
          <c:extLst>
            <c:ext xmlns:c16="http://schemas.microsoft.com/office/drawing/2014/chart" uri="{C3380CC4-5D6E-409C-BE32-E72D297353CC}">
              <c16:uniqueId val="{00000001-3B80-44BF-8286-3CA1546E706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93.65</c:v>
                </c:pt>
                <c:pt idx="4">
                  <c:v>79.09</c:v>
                </c:pt>
              </c:numCache>
            </c:numRef>
          </c:val>
          <c:extLst>
            <c:ext xmlns:c16="http://schemas.microsoft.com/office/drawing/2014/chart" uri="{C3380CC4-5D6E-409C-BE32-E72D297353CC}">
              <c16:uniqueId val="{00000000-E032-42EA-9C5D-BB1C347C4DD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82.65</c:v>
                </c:pt>
                <c:pt idx="4">
                  <c:v>82.55</c:v>
                </c:pt>
              </c:numCache>
            </c:numRef>
          </c:val>
          <c:smooth val="0"/>
          <c:extLst>
            <c:ext xmlns:c16="http://schemas.microsoft.com/office/drawing/2014/chart" uri="{C3380CC4-5D6E-409C-BE32-E72D297353CC}">
              <c16:uniqueId val="{00000001-E032-42EA-9C5D-BB1C347C4DD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162.96</c:v>
                </c:pt>
                <c:pt idx="4">
                  <c:v>196.66</c:v>
                </c:pt>
              </c:numCache>
            </c:numRef>
          </c:val>
          <c:extLst>
            <c:ext xmlns:c16="http://schemas.microsoft.com/office/drawing/2014/chart" uri="{C3380CC4-5D6E-409C-BE32-E72D297353CC}">
              <c16:uniqueId val="{00000000-1F14-4BD7-BCB1-6A8CF40CCF5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186.3</c:v>
                </c:pt>
                <c:pt idx="4">
                  <c:v>188.38</c:v>
                </c:pt>
              </c:numCache>
            </c:numRef>
          </c:val>
          <c:smooth val="0"/>
          <c:extLst>
            <c:ext xmlns:c16="http://schemas.microsoft.com/office/drawing/2014/chart" uri="{C3380CC4-5D6E-409C-BE32-E72D297353CC}">
              <c16:uniqueId val="{00000001-1F14-4BD7-BCB1-6A8CF40CCF5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薩摩川内市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5">
        <f>データ!S6</f>
        <v>93176</v>
      </c>
      <c r="AM8" s="45"/>
      <c r="AN8" s="45"/>
      <c r="AO8" s="45"/>
      <c r="AP8" s="45"/>
      <c r="AQ8" s="45"/>
      <c r="AR8" s="45"/>
      <c r="AS8" s="45"/>
      <c r="AT8" s="46">
        <f>データ!T6</f>
        <v>682.92</v>
      </c>
      <c r="AU8" s="46"/>
      <c r="AV8" s="46"/>
      <c r="AW8" s="46"/>
      <c r="AX8" s="46"/>
      <c r="AY8" s="46"/>
      <c r="AZ8" s="46"/>
      <c r="BA8" s="46"/>
      <c r="BB8" s="46">
        <f>データ!U6</f>
        <v>136.44</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48.52</v>
      </c>
      <c r="J10" s="46"/>
      <c r="K10" s="46"/>
      <c r="L10" s="46"/>
      <c r="M10" s="46"/>
      <c r="N10" s="46"/>
      <c r="O10" s="46"/>
      <c r="P10" s="46">
        <f>データ!P6</f>
        <v>10.48</v>
      </c>
      <c r="Q10" s="46"/>
      <c r="R10" s="46"/>
      <c r="S10" s="46"/>
      <c r="T10" s="46"/>
      <c r="U10" s="46"/>
      <c r="V10" s="46"/>
      <c r="W10" s="46">
        <f>データ!Q6</f>
        <v>93.82</v>
      </c>
      <c r="X10" s="46"/>
      <c r="Y10" s="46"/>
      <c r="Z10" s="46"/>
      <c r="AA10" s="46"/>
      <c r="AB10" s="46"/>
      <c r="AC10" s="46"/>
      <c r="AD10" s="45">
        <f>データ!R6</f>
        <v>3130</v>
      </c>
      <c r="AE10" s="45"/>
      <c r="AF10" s="45"/>
      <c r="AG10" s="45"/>
      <c r="AH10" s="45"/>
      <c r="AI10" s="45"/>
      <c r="AJ10" s="45"/>
      <c r="AK10" s="2"/>
      <c r="AL10" s="45">
        <f>データ!V6</f>
        <v>9729</v>
      </c>
      <c r="AM10" s="45"/>
      <c r="AN10" s="45"/>
      <c r="AO10" s="45"/>
      <c r="AP10" s="45"/>
      <c r="AQ10" s="45"/>
      <c r="AR10" s="45"/>
      <c r="AS10" s="45"/>
      <c r="AT10" s="46">
        <f>データ!W6</f>
        <v>2.77</v>
      </c>
      <c r="AU10" s="46"/>
      <c r="AV10" s="46"/>
      <c r="AW10" s="46"/>
      <c r="AX10" s="46"/>
      <c r="AY10" s="46"/>
      <c r="AZ10" s="46"/>
      <c r="BA10" s="46"/>
      <c r="BB10" s="46">
        <f>データ!X6</f>
        <v>3512.27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7VVb89OCghGkT92vRuUMK1XTzizWZbWX+e1KL/rzI2QUp8ooFAEJkfdnu7cqDkW9HuFSaOD9FciHE+i5YYSpAQ==" saltValue="PL2MyAG6s5QYB2W2Dmxsj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462152</v>
      </c>
      <c r="D6" s="19">
        <f t="shared" si="3"/>
        <v>46</v>
      </c>
      <c r="E6" s="19">
        <f t="shared" si="3"/>
        <v>17</v>
      </c>
      <c r="F6" s="19">
        <f t="shared" si="3"/>
        <v>1</v>
      </c>
      <c r="G6" s="19">
        <f t="shared" si="3"/>
        <v>0</v>
      </c>
      <c r="H6" s="19" t="str">
        <f t="shared" si="3"/>
        <v>鹿児島県　薩摩川内市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48.52</v>
      </c>
      <c r="P6" s="20">
        <f t="shared" si="3"/>
        <v>10.48</v>
      </c>
      <c r="Q6" s="20">
        <f t="shared" si="3"/>
        <v>93.82</v>
      </c>
      <c r="R6" s="20">
        <f t="shared" si="3"/>
        <v>3130</v>
      </c>
      <c r="S6" s="20">
        <f t="shared" si="3"/>
        <v>93176</v>
      </c>
      <c r="T6" s="20">
        <f t="shared" si="3"/>
        <v>682.92</v>
      </c>
      <c r="U6" s="20">
        <f t="shared" si="3"/>
        <v>136.44</v>
      </c>
      <c r="V6" s="20">
        <f t="shared" si="3"/>
        <v>9729</v>
      </c>
      <c r="W6" s="20">
        <f t="shared" si="3"/>
        <v>2.77</v>
      </c>
      <c r="X6" s="20">
        <f t="shared" si="3"/>
        <v>3512.27</v>
      </c>
      <c r="Y6" s="21" t="str">
        <f>IF(Y7="",NA(),Y7)</f>
        <v>-</v>
      </c>
      <c r="Z6" s="21" t="str">
        <f t="shared" ref="Z6:AH6" si="4">IF(Z7="",NA(),Z7)</f>
        <v>-</v>
      </c>
      <c r="AA6" s="21" t="str">
        <f t="shared" si="4"/>
        <v>-</v>
      </c>
      <c r="AB6" s="21">
        <f t="shared" si="4"/>
        <v>107.25</v>
      </c>
      <c r="AC6" s="21">
        <f t="shared" si="4"/>
        <v>101.75</v>
      </c>
      <c r="AD6" s="21" t="str">
        <f t="shared" si="4"/>
        <v>-</v>
      </c>
      <c r="AE6" s="21" t="str">
        <f t="shared" si="4"/>
        <v>-</v>
      </c>
      <c r="AF6" s="21" t="str">
        <f t="shared" si="4"/>
        <v>-</v>
      </c>
      <c r="AG6" s="21">
        <f t="shared" si="4"/>
        <v>107.21</v>
      </c>
      <c r="AH6" s="21">
        <f t="shared" si="4"/>
        <v>107.08</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43.71</v>
      </c>
      <c r="AS6" s="21">
        <f t="shared" si="5"/>
        <v>45.94</v>
      </c>
      <c r="AT6" s="20" t="str">
        <f>IF(AT7="","",IF(AT7="-","【-】","【"&amp;SUBSTITUTE(TEXT(AT7,"#,##0.00"),"-","△")&amp;"】"))</f>
        <v>【3.09】</v>
      </c>
      <c r="AU6" s="21" t="str">
        <f>IF(AU7="",NA(),AU7)</f>
        <v>-</v>
      </c>
      <c r="AV6" s="21" t="str">
        <f t="shared" ref="AV6:BD6" si="6">IF(AV7="",NA(),AV7)</f>
        <v>-</v>
      </c>
      <c r="AW6" s="21" t="str">
        <f t="shared" si="6"/>
        <v>-</v>
      </c>
      <c r="AX6" s="21">
        <f t="shared" si="6"/>
        <v>44.49</v>
      </c>
      <c r="AY6" s="21">
        <f t="shared" si="6"/>
        <v>63.34</v>
      </c>
      <c r="AZ6" s="21" t="str">
        <f t="shared" si="6"/>
        <v>-</v>
      </c>
      <c r="BA6" s="21" t="str">
        <f t="shared" si="6"/>
        <v>-</v>
      </c>
      <c r="BB6" s="21" t="str">
        <f t="shared" si="6"/>
        <v>-</v>
      </c>
      <c r="BC6" s="21">
        <f t="shared" si="6"/>
        <v>40.67</v>
      </c>
      <c r="BD6" s="21">
        <f t="shared" si="6"/>
        <v>47.7</v>
      </c>
      <c r="BE6" s="20" t="str">
        <f>IF(BE7="","",IF(BE7="-","【-】","【"&amp;SUBSTITUTE(TEXT(BE7,"#,##0.00"),"-","△")&amp;"】"))</f>
        <v>【71.39】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1050.51</v>
      </c>
      <c r="BO6" s="21">
        <f t="shared" si="7"/>
        <v>1102.01</v>
      </c>
      <c r="BP6" s="20" t="str">
        <f>IF(BP7="","",IF(BP7="-","【-】","【"&amp;SUBSTITUTE(TEXT(BP7,"#,##0.00"),"-","△")&amp;"】"))</f>
        <v>【669.11】</v>
      </c>
      <c r="BQ6" s="21" t="str">
        <f>IF(BQ7="",NA(),BQ7)</f>
        <v>-</v>
      </c>
      <c r="BR6" s="21" t="str">
        <f t="shared" ref="BR6:BZ6" si="8">IF(BR7="",NA(),BR7)</f>
        <v>-</v>
      </c>
      <c r="BS6" s="21" t="str">
        <f t="shared" si="8"/>
        <v>-</v>
      </c>
      <c r="BT6" s="21">
        <f t="shared" si="8"/>
        <v>93.65</v>
      </c>
      <c r="BU6" s="21">
        <f t="shared" si="8"/>
        <v>79.09</v>
      </c>
      <c r="BV6" s="21" t="str">
        <f t="shared" si="8"/>
        <v>-</v>
      </c>
      <c r="BW6" s="21" t="str">
        <f t="shared" si="8"/>
        <v>-</v>
      </c>
      <c r="BX6" s="21" t="str">
        <f t="shared" si="8"/>
        <v>-</v>
      </c>
      <c r="BY6" s="21">
        <f t="shared" si="8"/>
        <v>82.65</v>
      </c>
      <c r="BZ6" s="21">
        <f t="shared" si="8"/>
        <v>82.55</v>
      </c>
      <c r="CA6" s="20" t="str">
        <f>IF(CA7="","",IF(CA7="-","【-】","【"&amp;SUBSTITUTE(TEXT(CA7,"#,##0.00"),"-","△")&amp;"】"))</f>
        <v>【99.73】</v>
      </c>
      <c r="CB6" s="21" t="str">
        <f>IF(CB7="",NA(),CB7)</f>
        <v>-</v>
      </c>
      <c r="CC6" s="21" t="str">
        <f t="shared" ref="CC6:CK6" si="9">IF(CC7="",NA(),CC7)</f>
        <v>-</v>
      </c>
      <c r="CD6" s="21" t="str">
        <f t="shared" si="9"/>
        <v>-</v>
      </c>
      <c r="CE6" s="21">
        <f t="shared" si="9"/>
        <v>162.96</v>
      </c>
      <c r="CF6" s="21">
        <f t="shared" si="9"/>
        <v>196.66</v>
      </c>
      <c r="CG6" s="21" t="str">
        <f t="shared" si="9"/>
        <v>-</v>
      </c>
      <c r="CH6" s="21" t="str">
        <f t="shared" si="9"/>
        <v>-</v>
      </c>
      <c r="CI6" s="21" t="str">
        <f t="shared" si="9"/>
        <v>-</v>
      </c>
      <c r="CJ6" s="21">
        <f t="shared" si="9"/>
        <v>186.3</v>
      </c>
      <c r="CK6" s="21">
        <f t="shared" si="9"/>
        <v>188.38</v>
      </c>
      <c r="CL6" s="20" t="str">
        <f>IF(CL7="","",IF(CL7="-","【-】","【"&amp;SUBSTITUTE(TEXT(CL7,"#,##0.00"),"-","△")&amp;"】"))</f>
        <v>【134.98】</v>
      </c>
      <c r="CM6" s="21" t="str">
        <f>IF(CM7="",NA(),CM7)</f>
        <v>-</v>
      </c>
      <c r="CN6" s="21" t="str">
        <f t="shared" ref="CN6:CV6" si="10">IF(CN7="",NA(),CN7)</f>
        <v>-</v>
      </c>
      <c r="CO6" s="21" t="str">
        <f t="shared" si="10"/>
        <v>-</v>
      </c>
      <c r="CP6" s="21">
        <f t="shared" si="10"/>
        <v>63.48</v>
      </c>
      <c r="CQ6" s="21">
        <f t="shared" si="10"/>
        <v>63.48</v>
      </c>
      <c r="CR6" s="21" t="str">
        <f t="shared" si="10"/>
        <v>-</v>
      </c>
      <c r="CS6" s="21" t="str">
        <f t="shared" si="10"/>
        <v>-</v>
      </c>
      <c r="CT6" s="21" t="str">
        <f t="shared" si="10"/>
        <v>-</v>
      </c>
      <c r="CU6" s="21">
        <f t="shared" si="10"/>
        <v>50.53</v>
      </c>
      <c r="CV6" s="21">
        <f t="shared" si="10"/>
        <v>51.42</v>
      </c>
      <c r="CW6" s="20" t="str">
        <f>IF(CW7="","",IF(CW7="-","【-】","【"&amp;SUBSTITUTE(TEXT(CW7,"#,##0.00"),"-","△")&amp;"】"))</f>
        <v>【59.99】</v>
      </c>
      <c r="CX6" s="21" t="str">
        <f>IF(CX7="",NA(),CX7)</f>
        <v>-</v>
      </c>
      <c r="CY6" s="21" t="str">
        <f t="shared" ref="CY6:DG6" si="11">IF(CY7="",NA(),CY7)</f>
        <v>-</v>
      </c>
      <c r="CZ6" s="21" t="str">
        <f t="shared" si="11"/>
        <v>-</v>
      </c>
      <c r="DA6" s="21">
        <f t="shared" si="11"/>
        <v>55.94</v>
      </c>
      <c r="DB6" s="21">
        <f t="shared" si="11"/>
        <v>56.59</v>
      </c>
      <c r="DC6" s="21" t="str">
        <f t="shared" si="11"/>
        <v>-</v>
      </c>
      <c r="DD6" s="21" t="str">
        <f t="shared" si="11"/>
        <v>-</v>
      </c>
      <c r="DE6" s="21" t="str">
        <f t="shared" si="11"/>
        <v>-</v>
      </c>
      <c r="DF6" s="21">
        <f t="shared" si="11"/>
        <v>82.08</v>
      </c>
      <c r="DG6" s="21">
        <f t="shared" si="11"/>
        <v>81.34</v>
      </c>
      <c r="DH6" s="20" t="str">
        <f>IF(DH7="","",IF(DH7="-","【-】","【"&amp;SUBSTITUTE(TEXT(DH7,"#,##0.00"),"-","△")&amp;"】"))</f>
        <v>【95.72】</v>
      </c>
      <c r="DI6" s="21" t="str">
        <f>IF(DI7="",NA(),DI7)</f>
        <v>-</v>
      </c>
      <c r="DJ6" s="21" t="str">
        <f t="shared" ref="DJ6:DR6" si="12">IF(DJ7="",NA(),DJ7)</f>
        <v>-</v>
      </c>
      <c r="DK6" s="21" t="str">
        <f t="shared" si="12"/>
        <v>-</v>
      </c>
      <c r="DL6" s="21">
        <f t="shared" si="12"/>
        <v>3.71</v>
      </c>
      <c r="DM6" s="21">
        <f t="shared" si="12"/>
        <v>6.82</v>
      </c>
      <c r="DN6" s="21" t="str">
        <f t="shared" si="12"/>
        <v>-</v>
      </c>
      <c r="DO6" s="21" t="str">
        <f t="shared" si="12"/>
        <v>-</v>
      </c>
      <c r="DP6" s="21" t="str">
        <f t="shared" si="12"/>
        <v>-</v>
      </c>
      <c r="DQ6" s="21">
        <f t="shared" si="12"/>
        <v>12.7</v>
      </c>
      <c r="DR6" s="21">
        <f t="shared" si="12"/>
        <v>14.65</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v>
      </c>
      <c r="ED6" s="20" t="str">
        <f>IF(ED7="","",IF(ED7="-","【-】","【"&amp;SUBSTITUTE(TEXT(ED7,"#,##0.00"),"-","△")&amp;"】"))</f>
        <v>【6.54】</v>
      </c>
      <c r="EE6" s="21" t="str">
        <f>IF(EE7="",NA(),EE7)</f>
        <v>-</v>
      </c>
      <c r="EF6" s="21" t="str">
        <f t="shared" ref="EF6:EN6" si="14">IF(EF7="",NA(),EF7)</f>
        <v>-</v>
      </c>
      <c r="EG6" s="21" t="str">
        <f t="shared" si="14"/>
        <v>-</v>
      </c>
      <c r="EH6" s="21">
        <f t="shared" si="14"/>
        <v>100</v>
      </c>
      <c r="EI6" s="20">
        <f t="shared" si="14"/>
        <v>0</v>
      </c>
      <c r="EJ6" s="21" t="str">
        <f t="shared" si="14"/>
        <v>-</v>
      </c>
      <c r="EK6" s="21" t="str">
        <f t="shared" si="14"/>
        <v>-</v>
      </c>
      <c r="EL6" s="21" t="str">
        <f t="shared" si="14"/>
        <v>-</v>
      </c>
      <c r="EM6" s="21">
        <f t="shared" si="14"/>
        <v>1.65</v>
      </c>
      <c r="EN6" s="21">
        <f t="shared" si="14"/>
        <v>0.14000000000000001</v>
      </c>
      <c r="EO6" s="20" t="str">
        <f>IF(EO7="","",IF(EO7="-","【-】","【"&amp;SUBSTITUTE(TEXT(EO7,"#,##0.00"),"-","△")&amp;"】"))</f>
        <v>【0.24】</v>
      </c>
    </row>
    <row r="7" spans="1:148" s="22" customFormat="1" x14ac:dyDescent="0.15">
      <c r="A7" s="14"/>
      <c r="B7" s="23">
        <v>2021</v>
      </c>
      <c r="C7" s="23">
        <v>462152</v>
      </c>
      <c r="D7" s="23">
        <v>46</v>
      </c>
      <c r="E7" s="23">
        <v>17</v>
      </c>
      <c r="F7" s="23">
        <v>1</v>
      </c>
      <c r="G7" s="23">
        <v>0</v>
      </c>
      <c r="H7" s="23" t="s">
        <v>96</v>
      </c>
      <c r="I7" s="23" t="s">
        <v>97</v>
      </c>
      <c r="J7" s="23" t="s">
        <v>98</v>
      </c>
      <c r="K7" s="23" t="s">
        <v>99</v>
      </c>
      <c r="L7" s="23" t="s">
        <v>100</v>
      </c>
      <c r="M7" s="23" t="s">
        <v>101</v>
      </c>
      <c r="N7" s="24" t="s">
        <v>102</v>
      </c>
      <c r="O7" s="24">
        <v>48.52</v>
      </c>
      <c r="P7" s="24">
        <v>10.48</v>
      </c>
      <c r="Q7" s="24">
        <v>93.82</v>
      </c>
      <c r="R7" s="24">
        <v>3130</v>
      </c>
      <c r="S7" s="24">
        <v>93176</v>
      </c>
      <c r="T7" s="24">
        <v>682.92</v>
      </c>
      <c r="U7" s="24">
        <v>136.44</v>
      </c>
      <c r="V7" s="24">
        <v>9729</v>
      </c>
      <c r="W7" s="24">
        <v>2.77</v>
      </c>
      <c r="X7" s="24">
        <v>3512.27</v>
      </c>
      <c r="Y7" s="24" t="s">
        <v>102</v>
      </c>
      <c r="Z7" s="24" t="s">
        <v>102</v>
      </c>
      <c r="AA7" s="24" t="s">
        <v>102</v>
      </c>
      <c r="AB7" s="24">
        <v>107.25</v>
      </c>
      <c r="AC7" s="24">
        <v>101.75</v>
      </c>
      <c r="AD7" s="24" t="s">
        <v>102</v>
      </c>
      <c r="AE7" s="24" t="s">
        <v>102</v>
      </c>
      <c r="AF7" s="24" t="s">
        <v>102</v>
      </c>
      <c r="AG7" s="24">
        <v>107.21</v>
      </c>
      <c r="AH7" s="24">
        <v>107.08</v>
      </c>
      <c r="AI7" s="24">
        <v>107.02</v>
      </c>
      <c r="AJ7" s="24" t="s">
        <v>102</v>
      </c>
      <c r="AK7" s="24" t="s">
        <v>102</v>
      </c>
      <c r="AL7" s="24" t="s">
        <v>102</v>
      </c>
      <c r="AM7" s="24">
        <v>0</v>
      </c>
      <c r="AN7" s="24">
        <v>0</v>
      </c>
      <c r="AO7" s="24" t="s">
        <v>102</v>
      </c>
      <c r="AP7" s="24" t="s">
        <v>102</v>
      </c>
      <c r="AQ7" s="24" t="s">
        <v>102</v>
      </c>
      <c r="AR7" s="24">
        <v>43.71</v>
      </c>
      <c r="AS7" s="24">
        <v>45.94</v>
      </c>
      <c r="AT7" s="24">
        <v>3.09</v>
      </c>
      <c r="AU7" s="24" t="s">
        <v>102</v>
      </c>
      <c r="AV7" s="24" t="s">
        <v>102</v>
      </c>
      <c r="AW7" s="24" t="s">
        <v>102</v>
      </c>
      <c r="AX7" s="24">
        <v>44.49</v>
      </c>
      <c r="AY7" s="24">
        <v>63.34</v>
      </c>
      <c r="AZ7" s="24" t="s">
        <v>102</v>
      </c>
      <c r="BA7" s="24" t="s">
        <v>102</v>
      </c>
      <c r="BB7" s="24" t="s">
        <v>102</v>
      </c>
      <c r="BC7" s="24">
        <v>40.67</v>
      </c>
      <c r="BD7" s="24">
        <v>47.7</v>
      </c>
      <c r="BE7" s="24">
        <v>71.39</v>
      </c>
      <c r="BF7" s="24" t="s">
        <v>102</v>
      </c>
      <c r="BG7" s="24" t="s">
        <v>102</v>
      </c>
      <c r="BH7" s="24" t="s">
        <v>102</v>
      </c>
      <c r="BI7" s="24">
        <v>0</v>
      </c>
      <c r="BJ7" s="24">
        <v>0</v>
      </c>
      <c r="BK7" s="24" t="s">
        <v>102</v>
      </c>
      <c r="BL7" s="24" t="s">
        <v>102</v>
      </c>
      <c r="BM7" s="24" t="s">
        <v>102</v>
      </c>
      <c r="BN7" s="24">
        <v>1050.51</v>
      </c>
      <c r="BO7" s="24">
        <v>1102.01</v>
      </c>
      <c r="BP7" s="24">
        <v>669.11</v>
      </c>
      <c r="BQ7" s="24" t="s">
        <v>102</v>
      </c>
      <c r="BR7" s="24" t="s">
        <v>102</v>
      </c>
      <c r="BS7" s="24" t="s">
        <v>102</v>
      </c>
      <c r="BT7" s="24">
        <v>93.65</v>
      </c>
      <c r="BU7" s="24">
        <v>79.09</v>
      </c>
      <c r="BV7" s="24" t="s">
        <v>102</v>
      </c>
      <c r="BW7" s="24" t="s">
        <v>102</v>
      </c>
      <c r="BX7" s="24" t="s">
        <v>102</v>
      </c>
      <c r="BY7" s="24">
        <v>82.65</v>
      </c>
      <c r="BZ7" s="24">
        <v>82.55</v>
      </c>
      <c r="CA7" s="24">
        <v>99.73</v>
      </c>
      <c r="CB7" s="24" t="s">
        <v>102</v>
      </c>
      <c r="CC7" s="24" t="s">
        <v>102</v>
      </c>
      <c r="CD7" s="24" t="s">
        <v>102</v>
      </c>
      <c r="CE7" s="24">
        <v>162.96</v>
      </c>
      <c r="CF7" s="24">
        <v>196.66</v>
      </c>
      <c r="CG7" s="24" t="s">
        <v>102</v>
      </c>
      <c r="CH7" s="24" t="s">
        <v>102</v>
      </c>
      <c r="CI7" s="24" t="s">
        <v>102</v>
      </c>
      <c r="CJ7" s="24">
        <v>186.3</v>
      </c>
      <c r="CK7" s="24">
        <v>188.38</v>
      </c>
      <c r="CL7" s="24">
        <v>134.97999999999999</v>
      </c>
      <c r="CM7" s="24" t="s">
        <v>102</v>
      </c>
      <c r="CN7" s="24" t="s">
        <v>102</v>
      </c>
      <c r="CO7" s="24" t="s">
        <v>102</v>
      </c>
      <c r="CP7" s="24">
        <v>63.48</v>
      </c>
      <c r="CQ7" s="24">
        <v>63.48</v>
      </c>
      <c r="CR7" s="24" t="s">
        <v>102</v>
      </c>
      <c r="CS7" s="24" t="s">
        <v>102</v>
      </c>
      <c r="CT7" s="24" t="s">
        <v>102</v>
      </c>
      <c r="CU7" s="24">
        <v>50.53</v>
      </c>
      <c r="CV7" s="24">
        <v>51.42</v>
      </c>
      <c r="CW7" s="24">
        <v>59.99</v>
      </c>
      <c r="CX7" s="24" t="s">
        <v>102</v>
      </c>
      <c r="CY7" s="24" t="s">
        <v>102</v>
      </c>
      <c r="CZ7" s="24" t="s">
        <v>102</v>
      </c>
      <c r="DA7" s="24">
        <v>55.94</v>
      </c>
      <c r="DB7" s="24">
        <v>56.59</v>
      </c>
      <c r="DC7" s="24" t="s">
        <v>102</v>
      </c>
      <c r="DD7" s="24" t="s">
        <v>102</v>
      </c>
      <c r="DE7" s="24" t="s">
        <v>102</v>
      </c>
      <c r="DF7" s="24">
        <v>82.08</v>
      </c>
      <c r="DG7" s="24">
        <v>81.34</v>
      </c>
      <c r="DH7" s="24">
        <v>95.72</v>
      </c>
      <c r="DI7" s="24" t="s">
        <v>102</v>
      </c>
      <c r="DJ7" s="24" t="s">
        <v>102</v>
      </c>
      <c r="DK7" s="24" t="s">
        <v>102</v>
      </c>
      <c r="DL7" s="24">
        <v>3.71</v>
      </c>
      <c r="DM7" s="24">
        <v>6.82</v>
      </c>
      <c r="DN7" s="24" t="s">
        <v>102</v>
      </c>
      <c r="DO7" s="24" t="s">
        <v>102</v>
      </c>
      <c r="DP7" s="24" t="s">
        <v>102</v>
      </c>
      <c r="DQ7" s="24">
        <v>12.7</v>
      </c>
      <c r="DR7" s="24">
        <v>14.65</v>
      </c>
      <c r="DS7" s="24">
        <v>38.17</v>
      </c>
      <c r="DT7" s="24" t="s">
        <v>102</v>
      </c>
      <c r="DU7" s="24" t="s">
        <v>102</v>
      </c>
      <c r="DV7" s="24" t="s">
        <v>102</v>
      </c>
      <c r="DW7" s="24">
        <v>0</v>
      </c>
      <c r="DX7" s="24">
        <v>0</v>
      </c>
      <c r="DY7" s="24" t="s">
        <v>102</v>
      </c>
      <c r="DZ7" s="24" t="s">
        <v>102</v>
      </c>
      <c r="EA7" s="24" t="s">
        <v>102</v>
      </c>
      <c r="EB7" s="24">
        <v>0</v>
      </c>
      <c r="EC7" s="24">
        <v>0.1</v>
      </c>
      <c r="ED7" s="24">
        <v>6.54</v>
      </c>
      <c r="EE7" s="24" t="s">
        <v>102</v>
      </c>
      <c r="EF7" s="24" t="s">
        <v>102</v>
      </c>
      <c r="EG7" s="24" t="s">
        <v>102</v>
      </c>
      <c r="EH7" s="24">
        <v>100</v>
      </c>
      <c r="EI7" s="24">
        <v>0</v>
      </c>
      <c r="EJ7" s="24" t="s">
        <v>102</v>
      </c>
      <c r="EK7" s="24" t="s">
        <v>102</v>
      </c>
      <c r="EL7" s="24" t="s">
        <v>102</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2023-02-20T12:12:29Z</cp:lastPrinted>
  <dcterms:created xsi:type="dcterms:W3CDTF">2023-01-12T23:35:54Z</dcterms:created>
  <dcterms:modified xsi:type="dcterms:W3CDTF">2023-02-20T12:12:32Z</dcterms:modified>
  <cp:category/>
</cp:coreProperties>
</file>