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完成版\05 出水市\"/>
    </mc:Choice>
  </mc:AlternateContent>
  <workbookProtection workbookAlgorithmName="SHA-512" workbookHashValue="BkcaKCtUlf8YQLsI+l78BIBb9sV24BJzIKR9uIVp+3nXmVEACDIpccArM4ihDlKhCDoE1jMkQlkdJXPBryWPng==" workbookSaltValue="+XQi5bNC0IaBnP3zTuPPe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<sst xmlns="http://schemas.openxmlformats.org/spreadsheetml/2006/main" count="297" uniqueCount="117">
  <si>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</si>
  <si>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</si>
  <si>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</si>
  <si>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</si>
  <si>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</si>
  <si>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</si>
  <si>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</si>
  <si>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</si>
  <si>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</si>
  <si>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</si>
  <si>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</si>
  <si>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</si>
  <si>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</si>
  <si>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</si>
  <si>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</si>
  <si>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</si>
  <si>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</si>
  <si>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</si>
  <si>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</si>
  <si>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</si>
  <si>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</si>
  <si>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</si>
  <si>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</si>
  <si>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</si>
  <si>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</si>
  <si>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</si>
  <si>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</si>
  <si>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</si>
  <si>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</si>
  <si>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</si>
  <si>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</si>
  <si>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</si>
  <si>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</si>
  <si>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</si>
  <si>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</si>
  <si>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</si>
  <si>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</si>
  <si>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</si>
  <si>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</si>
  <si>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</si>
  <si>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</si>
  <si>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</si>
  <si>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</si>
  <si>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</si>
  <si>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</si>
  <si>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</si>
  <si>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</si>
  <si>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</si>
  <si>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</si>
  <si>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</si>
  <si>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</si>
  <si>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</si>
  <si>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</si>
  <si>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</si>
  <si>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</si>
  <si>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</si>
  <si>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</si>
  <si>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</si>
  <si>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</si>
  <si>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</si>
  <si>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</si>
  <si>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</si>
  <si>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</si>
  <si>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</si>
  <si>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</si>
  <si>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</si>
  <si>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</si>
  <si>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</si>
  <si>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</si>
  <si>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</si>
  <si>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</si>
  <si>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</si>
  <si>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</si>
  <si>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</si>
  <si>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</si>
  <si>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</si>
  <si>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</si>
  <si>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</si>
  <si>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</si>
  <si>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</si>
  <si>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</si>
  <si>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</si>
  <si>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</si>
  <si>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</si>
  <si>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</si>
  <si>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</si>
  <si>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</si>
  <si>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</si>
  <si>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</si>
  <si>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</si>
  <si>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</si>
  <si>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</si>
  <si>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</si>
  <si>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</si>
  <si>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</si>
  <si>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</si>
  <si>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</si>
  <si>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</si>
  <si>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</si>
  <si>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</si>
  <si>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</si>
  <si>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</si>
  <si>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</si>
  <si>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</si>
  <si>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</si>
  <si>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</si>
  <si>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</si>
  <si>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</si>
  <si>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</si>
  <si>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</si>
  <si>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</si>
  <si>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</si>
  <si>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</si>
  <si>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</si>
  <si>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①有形固定資産減価償却率は、法適用２年目で低いポイントとなっているが、実際には電気・機械等の施設が耐用年数を迎えている。
　管渠の標準的耐用年数は50年であり、供用開始から21年とまだ猶予があるが、老朽化を示す指標や改善率については、調査検討すべき課題であると捉えている。
　将来に渡り持続的に施設を維持していくためには、ストックマネジメント計画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19" eb="21">
      <t>ネンメ</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72" eb="174">
      <t>ケイカク</t>
    </rPh>
    <rPh sb="177" eb="179">
      <t>シセツ</t>
    </rPh>
    <rPh sb="179" eb="181">
      <t>コウシン</t>
    </rPh>
    <rPh sb="182" eb="184">
      <t>ヒツヨウ</t>
    </rPh>
    <rPh sb="190" eb="192">
      <t>ザイゲン</t>
    </rPh>
    <rPh sb="194" eb="196">
      <t>キギョウ</t>
    </rPh>
    <rPh sb="196" eb="197">
      <t>サイ</t>
    </rPh>
    <rPh sb="198" eb="200">
      <t>カツヨウ</t>
    </rPh>
    <rPh sb="208" eb="210">
      <t>キギョウ</t>
    </rPh>
    <rPh sb="210" eb="211">
      <t>サイ</t>
    </rPh>
    <rPh sb="212" eb="214">
      <t>カツヨウ</t>
    </rPh>
    <rPh sb="220" eb="222">
      <t>ショウライ</t>
    </rPh>
    <rPh sb="223" eb="225">
      <t>フタン</t>
    </rPh>
    <rPh sb="231" eb="232">
      <t>ト</t>
    </rPh>
    <rPh sb="236" eb="237">
      <t>オコナ</t>
    </rPh>
    <phoneticPr fontId="4"/>
  </si>
  <si>
    <t>　①経常収支比率は、100％以上の場合が黒字であることを示す指数で、黒字であることを示している。
　③流動比率が類似団体平均値を下回っており、資金が少なく、繰入金に依存していることを示している。今後は、資金留保の手立てが必要である。
　④企業債残高対事業規模比率は、類似団体平均値を下回っているものの、今後、ストックマネジメント計画による施設更新が始まると、悪化していくことが推測される。
　⑤経費回収率は、類似団体平均値を上回っているが100％未満であり、適切な使用料水準が確保されていないことを示している。今後、料金の適正化に向けた検討が必要である。
　⑥汚水処理原価は、類似団体平均値を下回っているが、施設更新に伴う資本費の増により今後増加が見込まれるため、注意が必要である。
　⑦施設利用率は、類似団体平均値を上回っているが、節水型機器の普及や人口減少により今後徐々に低下すると推測される。　
　⑧水洗化率は、水洗化率の向上は使用料収入の増加につながることから、経営改善の施策として取り組むこととしている。</t>
    <rPh sb="2" eb="4">
      <t>ケイジョウ</t>
    </rPh>
    <rPh sb="4" eb="6">
      <t>シュウシ</t>
    </rPh>
    <rPh sb="34" eb="36">
      <t>クロジ</t>
    </rPh>
    <rPh sb="42" eb="43">
      <t>シメ</t>
    </rPh>
    <rPh sb="51" eb="53">
      <t>リュウドウ</t>
    </rPh>
    <rPh sb="53" eb="55">
      <t>ヒリツ</t>
    </rPh>
    <rPh sb="56" eb="58">
      <t>ルイジ</t>
    </rPh>
    <rPh sb="58" eb="60">
      <t>ダンタイ</t>
    </rPh>
    <rPh sb="60" eb="62">
      <t>ヘイキン</t>
    </rPh>
    <rPh sb="62" eb="63">
      <t>チ</t>
    </rPh>
    <rPh sb="64" eb="66">
      <t>シタマワ</t>
    </rPh>
    <rPh sb="71" eb="73">
      <t>シキン</t>
    </rPh>
    <rPh sb="74" eb="75">
      <t>スク</t>
    </rPh>
    <rPh sb="78" eb="80">
      <t>クリイレ</t>
    </rPh>
    <rPh sb="80" eb="81">
      <t>キン</t>
    </rPh>
    <rPh sb="82" eb="84">
      <t>イゾン</t>
    </rPh>
    <rPh sb="91" eb="92">
      <t>シメ</t>
    </rPh>
    <rPh sb="97" eb="99">
      <t>コンゴ</t>
    </rPh>
    <rPh sb="101" eb="103">
      <t>シキン</t>
    </rPh>
    <rPh sb="103" eb="105">
      <t>リュウホ</t>
    </rPh>
    <rPh sb="106" eb="108">
      <t>テダ</t>
    </rPh>
    <rPh sb="110" eb="112">
      <t>ヒツヨウ</t>
    </rPh>
    <rPh sb="151" eb="153">
      <t>コンゴ</t>
    </rPh>
    <rPh sb="164" eb="166">
      <t>ケイカク</t>
    </rPh>
    <rPh sb="169" eb="171">
      <t>シセツ</t>
    </rPh>
    <rPh sb="171" eb="173">
      <t>コウシン</t>
    </rPh>
    <rPh sb="174" eb="175">
      <t>ハジ</t>
    </rPh>
    <rPh sb="212" eb="213">
      <t>ウエ</t>
    </rPh>
    <rPh sb="223" eb="225">
      <t>ミマン</t>
    </rPh>
    <rPh sb="271" eb="273">
      <t>ヒツヨウ</t>
    </rPh>
    <rPh sb="304" eb="306">
      <t>シセツ</t>
    </rPh>
    <rPh sb="306" eb="308">
      <t>コウシン</t>
    </rPh>
    <rPh sb="309" eb="310">
      <t>トモナ</t>
    </rPh>
    <rPh sb="311" eb="313">
      <t>シホン</t>
    </rPh>
    <rPh sb="313" eb="314">
      <t>ヒ</t>
    </rPh>
    <rPh sb="315" eb="316">
      <t>ゾウ</t>
    </rPh>
    <rPh sb="319" eb="321">
      <t>コンゴ</t>
    </rPh>
    <rPh sb="321" eb="323">
      <t>ゾウカ</t>
    </rPh>
    <rPh sb="324" eb="326">
      <t>ミコ</t>
    </rPh>
    <rPh sb="332" eb="334">
      <t>チュウイ</t>
    </rPh>
    <rPh sb="335" eb="337">
      <t>ヒツヨウ</t>
    </rPh>
    <rPh sb="383" eb="385">
      <t>コンゴ</t>
    </rPh>
    <phoneticPr fontId="4"/>
  </si>
  <si>
    <t xml:space="preserve">　人口減少による使用料収入減少が危惧される中で、老朽化対策については計画的に実施しなければならない。その更新費用の財源は、起債と一般会計からの繰入金頼みであることから、財源確保と施設の長寿命化に関する検討を行う必要がある。
　今後は、将来に渡り持続的に事業が運営できるよう、必要な財源の見通しを立て、アセットマネジメントにより、経営と施設の健全化を図っていきたい。
</t>
    <rPh sb="117" eb="119">
      <t>ショウライ</t>
    </rPh>
    <rPh sb="120" eb="121">
      <t>ワタ</t>
    </rPh>
    <rPh sb="122" eb="124">
      <t>ジゾク</t>
    </rPh>
    <rPh sb="124" eb="125">
      <t>テキ</t>
    </rPh>
    <rPh sb="126" eb="128">
      <t>ジギョウ</t>
    </rPh>
    <rPh sb="129" eb="131">
      <t>ウンエイ</t>
    </rPh>
    <rPh sb="137" eb="139">
      <t>ヒツヨウ</t>
    </rPh>
    <rPh sb="140" eb="142">
      <t>ザイゲン</t>
    </rPh>
    <rPh sb="143" eb="145">
      <t>ミトオ</t>
    </rPh>
    <rPh sb="147" eb="148">
      <t>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</si>
</sst>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414-4210-BC4E-2ACFFB4AC14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c:ext xmlns:c16="http://schemas.microsoft.com/office/drawing/2014/chart" uri="{C3380CC4-5D6E-409C-BE32-E72D297353CC}">
              <c16:uniqueId val="{00000001-F414-4210-BC4E-2ACFFB4AC14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82.8</c:v>
                </c:pt>
                <c:pt idx="4">
                  <c:v>82.8</c:v>
                </c:pt>
              </c:numCache>
            </c:numRef>
          </c:val>
          <c:extLst>
            <c:ext xmlns:c16="http://schemas.microsoft.com/office/drawing/2014/chart" uri="{C3380CC4-5D6E-409C-BE32-E72D297353CC}">
              <c16:uniqueId val="{00000000-C61D-4143-84CC-1D45443BB9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c:ext xmlns:c16="http://schemas.microsoft.com/office/drawing/2014/chart" uri="{C3380CC4-5D6E-409C-BE32-E72D297353CC}">
              <c16:uniqueId val="{00000001-C61D-4143-84CC-1D45443BB9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77.48</c:v>
                </c:pt>
                <c:pt idx="4">
                  <c:v>76.790000000000006</c:v>
                </c:pt>
              </c:numCache>
            </c:numRef>
          </c:val>
          <c:extLst>
            <c:ext xmlns:c16="http://schemas.microsoft.com/office/drawing/2014/chart" uri="{C3380CC4-5D6E-409C-BE32-E72D297353CC}">
              <c16:uniqueId val="{00000000-6399-4C31-B174-1E74DF7129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c:ext xmlns:c16="http://schemas.microsoft.com/office/drawing/2014/chart" uri="{C3380CC4-5D6E-409C-BE32-E72D297353CC}">
              <c16:uniqueId val="{00000001-6399-4C31-B174-1E74DF7129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100.83</c:v>
                </c:pt>
                <c:pt idx="4">
                  <c:v>114.48</c:v>
                </c:pt>
              </c:numCache>
            </c:numRef>
          </c:val>
          <c:extLst>
            <c:ext xmlns:c16="http://schemas.microsoft.com/office/drawing/2014/chart" uri="{C3380CC4-5D6E-409C-BE32-E72D297353CC}">
              <c16:uniqueId val="{00000000-D03A-4A8B-8A6F-7BCB9794BE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c:ext xmlns:c16="http://schemas.microsoft.com/office/drawing/2014/chart" uri="{C3380CC4-5D6E-409C-BE32-E72D297353CC}">
              <c16:uniqueId val="{00000001-D03A-4A8B-8A6F-7BCB9794BE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3.45</c:v>
                </c:pt>
                <c:pt idx="4">
                  <c:v>6.89</c:v>
                </c:pt>
              </c:numCache>
            </c:numRef>
          </c:val>
          <c:extLst>
            <c:ext xmlns:c16="http://schemas.microsoft.com/office/drawing/2014/chart" uri="{C3380CC4-5D6E-409C-BE32-E72D297353CC}">
              <c16:uniqueId val="{00000000-92AE-422D-919D-B1A81C205F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c:ext xmlns:c16="http://schemas.microsoft.com/office/drawing/2014/chart" uri="{C3380CC4-5D6E-409C-BE32-E72D297353CC}">
              <c16:uniqueId val="{00000001-92AE-422D-919D-B1A81C205F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B5C-41F7-9007-A0F814F6EE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c:ext xmlns:c16="http://schemas.microsoft.com/office/drawing/2014/chart" uri="{C3380CC4-5D6E-409C-BE32-E72D297353CC}">
              <c16:uniqueId val="{00000001-BB5C-41F7-9007-A0F814F6EE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A09-4E8B-A296-F4BF9B28B93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c:ext xmlns:c16="http://schemas.microsoft.com/office/drawing/2014/chart" uri="{C3380CC4-5D6E-409C-BE32-E72D297353CC}">
              <c16:uniqueId val="{00000001-0A09-4E8B-A296-F4BF9B28B93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22.95</c:v>
                </c:pt>
                <c:pt idx="4">
                  <c:v>26.05</c:v>
                </c:pt>
              </c:numCache>
            </c:numRef>
          </c:val>
          <c:extLst>
            <c:ext xmlns:c16="http://schemas.microsoft.com/office/drawing/2014/chart" uri="{C3380CC4-5D6E-409C-BE32-E72D297353CC}">
              <c16:uniqueId val="{00000000-EA91-41EA-AFFA-9EA4F52422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c:ext xmlns:c16="http://schemas.microsoft.com/office/drawing/2014/chart" uri="{C3380CC4-5D6E-409C-BE32-E72D297353CC}">
              <c16:uniqueId val="{00000001-EA91-41EA-AFFA-9EA4F52422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560.97</c:v>
                </c:pt>
                <c:pt idx="4">
                  <c:v>106.25</c:v>
                </c:pt>
              </c:numCache>
            </c:numRef>
          </c:val>
          <c:extLst>
            <c:ext xmlns:c16="http://schemas.microsoft.com/office/drawing/2014/chart" uri="{C3380CC4-5D6E-409C-BE32-E72D297353CC}">
              <c16:uniqueId val="{00000000-A7CB-4A7A-B982-C8AE2379459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c:ext xmlns:c16="http://schemas.microsoft.com/office/drawing/2014/chart" uri="{C3380CC4-5D6E-409C-BE32-E72D297353CC}">
              <c16:uniqueId val="{00000001-A7CB-4A7A-B982-C8AE2379459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90.83</c:v>
                </c:pt>
                <c:pt idx="4">
                  <c:v>95.03</c:v>
                </c:pt>
              </c:numCache>
            </c:numRef>
          </c:val>
          <c:extLst>
            <c:ext xmlns:c16="http://schemas.microsoft.com/office/drawing/2014/chart" uri="{C3380CC4-5D6E-409C-BE32-E72D297353CC}">
              <c16:uniqueId val="{00000000-DD9A-48D5-83F5-4B6416C493F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c:ext xmlns:c16="http://schemas.microsoft.com/office/drawing/2014/chart" uri="{C3380CC4-5D6E-409C-BE32-E72D297353CC}">
              <c16:uniqueId val="{00000001-DD9A-48D5-83F5-4B6416C493F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134.22999999999999</c:v>
                </c:pt>
                <c:pt idx="4">
                  <c:v>128.47</c:v>
                </c:pt>
              </c:numCache>
            </c:numRef>
          </c:val>
          <c:extLst>
            <c:ext xmlns:c16="http://schemas.microsoft.com/office/drawing/2014/chart" uri="{C3380CC4-5D6E-409C-BE32-E72D297353CC}">
              <c16:uniqueId val="{00000000-7A75-46B1-8280-FB587DD500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c:ext xmlns:c16="http://schemas.microsoft.com/office/drawing/2014/chart" uri="{C3380CC4-5D6E-409C-BE32-E72D297353CC}">
              <c16:uniqueId val="{00000001-7A75-46B1-8280-FB587DD500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出水市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52646</v>
      </c>
      <c r="AM8" s="45"/>
      <c r="AN8" s="45"/>
      <c r="AO8" s="45"/>
      <c r="AP8" s="45"/>
      <c r="AQ8" s="45"/>
      <c r="AR8" s="45"/>
      <c r="AS8" s="45"/>
      <c r="AT8" s="46">
        <f>データ!T6</f>
        <v>329.98</v>
      </c>
      <c r="AU8" s="46"/>
      <c r="AV8" s="46"/>
      <c r="AW8" s="46"/>
      <c r="AX8" s="46"/>
      <c r="AY8" s="46"/>
      <c r="AZ8" s="46"/>
      <c r="BA8" s="46"/>
      <c r="BB8" s="46">
        <f>データ!U6</f>
        <v>159.54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46.95</v>
      </c>
      <c r="J10" s="46"/>
      <c r="K10" s="46"/>
      <c r="L10" s="46"/>
      <c r="M10" s="46"/>
      <c r="N10" s="46"/>
      <c r="O10" s="46"/>
      <c r="P10" s="46">
        <f>データ!P6</f>
        <v>17.510000000000002</v>
      </c>
      <c r="Q10" s="46"/>
      <c r="R10" s="46"/>
      <c r="S10" s="46"/>
      <c r="T10" s="46"/>
      <c r="U10" s="46"/>
      <c r="V10" s="46"/>
      <c r="W10" s="46">
        <f>データ!Q6</f>
        <v>88.47</v>
      </c>
      <c r="X10" s="46"/>
      <c r="Y10" s="46"/>
      <c r="Z10" s="46"/>
      <c r="AA10" s="46"/>
      <c r="AB10" s="46"/>
      <c r="AC10" s="46"/>
      <c r="AD10" s="45">
        <f>データ!R6</f>
        <v>2310</v>
      </c>
      <c r="AE10" s="45"/>
      <c r="AF10" s="45"/>
      <c r="AG10" s="45"/>
      <c r="AH10" s="45"/>
      <c r="AI10" s="45"/>
      <c r="AJ10" s="45"/>
      <c r="AK10" s="2"/>
      <c r="AL10" s="45">
        <f>データ!V6</f>
        <v>9118</v>
      </c>
      <c r="AM10" s="45"/>
      <c r="AN10" s="45"/>
      <c r="AO10" s="45"/>
      <c r="AP10" s="45"/>
      <c r="AQ10" s="45"/>
      <c r="AR10" s="45"/>
      <c r="AS10" s="45"/>
      <c r="AT10" s="46">
        <f>データ!W6</f>
        <v>4.33</v>
      </c>
      <c r="AU10" s="46"/>
      <c r="AV10" s="46"/>
      <c r="AW10" s="46"/>
      <c r="AX10" s="46"/>
      <c r="AY10" s="46"/>
      <c r="AZ10" s="46"/>
      <c r="BA10" s="46"/>
      <c r="BB10" s="46">
        <f>データ!X6</f>
        <v>2105.77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1OhXI1UAgdyUhSOmZZNYkhVYmFawmae14dIwSiAvfA9hYGj0GAC/dH5jXBiGPTIJ+sDRKxYYBK2UuInfjY9CoA==" saltValue="GyqyLgmBrLLax2as3/C5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462080</v>
      </c>
      <c r="D6" s="19">
        <f t="shared" si="3"/>
        <v>46</v>
      </c>
      <c r="E6" s="19">
        <f t="shared" si="3"/>
        <v>17</v>
      </c>
      <c r="F6" s="19">
        <f t="shared" si="3"/>
        <v>4</v>
      </c>
      <c r="G6" s="19">
        <f t="shared" si="3"/>
        <v>0</v>
      </c>
      <c r="H6" s="19" t="str">
        <f t="shared" si="3"/>
        <v>鹿児島県　出水市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46.95</v>
      </c>
      <c r="P6" s="20">
        <f t="shared" si="3"/>
        <v>17.510000000000002</v>
      </c>
      <c r="Q6" s="20">
        <f t="shared" si="3"/>
        <v>88.47</v>
      </c>
      <c r="R6" s="20">
        <f t="shared" si="3"/>
        <v>2310</v>
      </c>
      <c r="S6" s="20">
        <f t="shared" si="3"/>
        <v>52646</v>
      </c>
      <c r="T6" s="20">
        <f t="shared" si="3"/>
        <v>329.98</v>
      </c>
      <c r="U6" s="20">
        <f t="shared" si="3"/>
        <v>159.54</v>
      </c>
      <c r="V6" s="20">
        <f t="shared" si="3"/>
        <v>9118</v>
      </c>
      <c r="W6" s="20">
        <f t="shared" si="3"/>
        <v>4.33</v>
      </c>
      <c r="X6" s="20">
        <f t="shared" si="3"/>
        <v>2105.77</v>
      </c>
      <c r="Y6" s="21" t="str">
        <f>IF(Y7="",NA(),Y7)</f>
        <v>-</v>
      </c>
      <c r="Z6" s="21" t="str">
        <f t="shared" ref="Z6:AH6" si="4">IF(Z7="",NA(),Z7)</f>
        <v>-</v>
      </c>
      <c r="AA6" s="21" t="str">
        <f t="shared" si="4"/>
        <v>-</v>
      </c>
      <c r="AB6" s="21">
        <f t="shared" si="4"/>
        <v>100.83</v>
      </c>
      <c r="AC6" s="21">
        <f t="shared" si="4"/>
        <v>114.48</v>
      </c>
      <c r="AD6" s="21" t="str">
        <f t="shared" si="4"/>
        <v>-</v>
      </c>
      <c r="AE6" s="21" t="str">
        <f t="shared" si="4"/>
        <v>-</v>
      </c>
      <c r="AF6" s="21" t="str">
        <f t="shared" si="4"/>
        <v>-</v>
      </c>
      <c r="AG6" s="21">
        <f t="shared" si="4"/>
        <v>105.78</v>
      </c>
      <c r="AH6" s="21">
        <f t="shared" si="4"/>
        <v>106.09</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63.96</v>
      </c>
      <c r="AS6" s="21">
        <f t="shared" si="5"/>
        <v>69.42</v>
      </c>
      <c r="AT6" s="20" t="str">
        <f>IF(AT7="","",IF(AT7="-","【-】","【"&amp;SUBSTITUTE(TEXT(AT7,"#,##0.00"),"-","△")&amp;"】"))</f>
        <v>【63.89】</v>
      </c>
      <c r="AU6" s="21" t="str">
        <f>IF(AU7="",NA(),AU7)</f>
        <v>-</v>
      </c>
      <c r="AV6" s="21" t="str">
        <f t="shared" ref="AV6:BD6" si="6">IF(AV7="",NA(),AV7)</f>
        <v>-</v>
      </c>
      <c r="AW6" s="21" t="str">
        <f t="shared" si="6"/>
        <v>-</v>
      </c>
      <c r="AX6" s="21">
        <f t="shared" si="6"/>
        <v>22.95</v>
      </c>
      <c r="AY6" s="21">
        <f t="shared" si="6"/>
        <v>26.05</v>
      </c>
      <c r="AZ6" s="21" t="str">
        <f t="shared" si="6"/>
        <v>-</v>
      </c>
      <c r="BA6" s="21" t="str">
        <f t="shared" si="6"/>
        <v>-</v>
      </c>
      <c r="BB6" s="21" t="str">
        <f t="shared" si="6"/>
        <v>-</v>
      </c>
      <c r="BC6" s="21">
        <f t="shared" si="6"/>
        <v>44.24</v>
      </c>
      <c r="BD6" s="21">
        <f t="shared" si="6"/>
        <v>43.07</v>
      </c>
      <c r="BE6" s="20" t="str">
        <f>IF(BE7="","",IF(BE7="-","【-】","【"&amp;SUBSTITUTE(TEXT(BE7,"#,##0.00"),"-","△")&amp;"】"))</f>
        <v>【44.07】</v>
      </c>
      <c r="BF6" s="21" t="str">
        <f>IF(BF7="",NA(),BF7)</f>
        <v>-</v>
      </c>
      <c r="BG6" s="21" t="str">
        <f t="shared" ref="BG6:BO6" si="7">IF(BG7="",NA(),BG7)</f>
        <v>-</v>
      </c>
      <c r="BH6" s="21" t="str">
        <f t="shared" si="7"/>
        <v>-</v>
      </c>
      <c r="BI6" s="21">
        <f t="shared" si="7"/>
        <v>560.97</v>
      </c>
      <c r="BJ6" s="21">
        <f t="shared" si="7"/>
        <v>106.25</v>
      </c>
      <c r="BK6" s="21" t="str">
        <f t="shared" si="7"/>
        <v>-</v>
      </c>
      <c r="BL6" s="21" t="str">
        <f t="shared" si="7"/>
        <v>-</v>
      </c>
      <c r="BM6" s="21" t="str">
        <f t="shared" si="7"/>
        <v>-</v>
      </c>
      <c r="BN6" s="21">
        <f t="shared" si="7"/>
        <v>1258.43</v>
      </c>
      <c r="BO6" s="21">
        <f t="shared" si="7"/>
        <v>1163.75</v>
      </c>
      <c r="BP6" s="20" t="str">
        <f>IF(BP7="","",IF(BP7="-","【-】","【"&amp;SUBSTITUTE(TEXT(BP7,"#,##0.00"),"-","△")&amp;"】"))</f>
        <v>【1,201.79】</v>
      </c>
      <c r="BQ6" s="21" t="str">
        <f>IF(BQ7="",NA(),BQ7)</f>
        <v>-</v>
      </c>
      <c r="BR6" s="21" t="str">
        <f t="shared" ref="BR6:BZ6" si="8">IF(BR7="",NA(),BR7)</f>
        <v>-</v>
      </c>
      <c r="BS6" s="21" t="str">
        <f t="shared" si="8"/>
        <v>-</v>
      </c>
      <c r="BT6" s="21">
        <f t="shared" si="8"/>
        <v>90.83</v>
      </c>
      <c r="BU6" s="21">
        <f t="shared" si="8"/>
        <v>95.03</v>
      </c>
      <c r="BV6" s="21" t="str">
        <f t="shared" si="8"/>
        <v>-</v>
      </c>
      <c r="BW6" s="21" t="str">
        <f t="shared" si="8"/>
        <v>-</v>
      </c>
      <c r="BX6" s="21" t="str">
        <f t="shared" si="8"/>
        <v>-</v>
      </c>
      <c r="BY6" s="21">
        <f t="shared" si="8"/>
        <v>73.36</v>
      </c>
      <c r="BZ6" s="21">
        <f t="shared" si="8"/>
        <v>72.599999999999994</v>
      </c>
      <c r="CA6" s="20" t="str">
        <f>IF(CA7="","",IF(CA7="-","【-】","【"&amp;SUBSTITUTE(TEXT(CA7,"#,##0.00"),"-","△")&amp;"】"))</f>
        <v>【75.31】</v>
      </c>
      <c r="CB6" s="21" t="str">
        <f>IF(CB7="",NA(),CB7)</f>
        <v>-</v>
      </c>
      <c r="CC6" s="21" t="str">
        <f t="shared" ref="CC6:CK6" si="9">IF(CC7="",NA(),CC7)</f>
        <v>-</v>
      </c>
      <c r="CD6" s="21" t="str">
        <f t="shared" si="9"/>
        <v>-</v>
      </c>
      <c r="CE6" s="21">
        <f t="shared" si="9"/>
        <v>134.22999999999999</v>
      </c>
      <c r="CF6" s="21">
        <f t="shared" si="9"/>
        <v>128.47</v>
      </c>
      <c r="CG6" s="21" t="str">
        <f t="shared" si="9"/>
        <v>-</v>
      </c>
      <c r="CH6" s="21" t="str">
        <f t="shared" si="9"/>
        <v>-</v>
      </c>
      <c r="CI6" s="21" t="str">
        <f t="shared" si="9"/>
        <v>-</v>
      </c>
      <c r="CJ6" s="21">
        <f t="shared" si="9"/>
        <v>224.88</v>
      </c>
      <c r="CK6" s="21">
        <f t="shared" si="9"/>
        <v>228.64</v>
      </c>
      <c r="CL6" s="20" t="str">
        <f>IF(CL7="","",IF(CL7="-","【-】","【"&amp;SUBSTITUTE(TEXT(CL7,"#,##0.00"),"-","△")&amp;"】"))</f>
        <v>【216.39】</v>
      </c>
      <c r="CM6" s="21" t="str">
        <f>IF(CM7="",NA(),CM7)</f>
        <v>-</v>
      </c>
      <c r="CN6" s="21" t="str">
        <f t="shared" ref="CN6:CV6" si="10">IF(CN7="",NA(),CN7)</f>
        <v>-</v>
      </c>
      <c r="CO6" s="21" t="str">
        <f t="shared" si="10"/>
        <v>-</v>
      </c>
      <c r="CP6" s="21">
        <f t="shared" si="10"/>
        <v>82.8</v>
      </c>
      <c r="CQ6" s="21">
        <f t="shared" si="10"/>
        <v>82.8</v>
      </c>
      <c r="CR6" s="21" t="str">
        <f t="shared" si="10"/>
        <v>-</v>
      </c>
      <c r="CS6" s="21" t="str">
        <f t="shared" si="10"/>
        <v>-</v>
      </c>
      <c r="CT6" s="21" t="str">
        <f t="shared" si="10"/>
        <v>-</v>
      </c>
      <c r="CU6" s="21">
        <f t="shared" si="10"/>
        <v>42.4</v>
      </c>
      <c r="CV6" s="21">
        <f t="shared" si="10"/>
        <v>42.28</v>
      </c>
      <c r="CW6" s="20" t="str">
        <f>IF(CW7="","",IF(CW7="-","【-】","【"&amp;SUBSTITUTE(TEXT(CW7,"#,##0.00"),"-","△")&amp;"】"))</f>
        <v>【42.57】</v>
      </c>
      <c r="CX6" s="21" t="str">
        <f>IF(CX7="",NA(),CX7)</f>
        <v>-</v>
      </c>
      <c r="CY6" s="21" t="str">
        <f t="shared" ref="CY6:DG6" si="11">IF(CY7="",NA(),CY7)</f>
        <v>-</v>
      </c>
      <c r="CZ6" s="21" t="str">
        <f t="shared" si="11"/>
        <v>-</v>
      </c>
      <c r="DA6" s="21">
        <f t="shared" si="11"/>
        <v>77.48</v>
      </c>
      <c r="DB6" s="21">
        <f t="shared" si="11"/>
        <v>76.790000000000006</v>
      </c>
      <c r="DC6" s="21" t="str">
        <f t="shared" si="11"/>
        <v>-</v>
      </c>
      <c r="DD6" s="21" t="str">
        <f t="shared" si="11"/>
        <v>-</v>
      </c>
      <c r="DE6" s="21" t="str">
        <f t="shared" si="11"/>
        <v>-</v>
      </c>
      <c r="DF6" s="21">
        <f t="shared" si="11"/>
        <v>84.19</v>
      </c>
      <c r="DG6" s="21">
        <f t="shared" si="11"/>
        <v>84.34</v>
      </c>
      <c r="DH6" s="20" t="str">
        <f>IF(DH7="","",IF(DH7="-","【-】","【"&amp;SUBSTITUTE(TEXT(DH7,"#,##0.00"),"-","△")&amp;"】"))</f>
        <v>【85.24】</v>
      </c>
      <c r="DI6" s="21" t="str">
        <f>IF(DI7="",NA(),DI7)</f>
        <v>-</v>
      </c>
      <c r="DJ6" s="21" t="str">
        <f t="shared" ref="DJ6:DR6" si="12">IF(DJ7="",NA(),DJ7)</f>
        <v>-</v>
      </c>
      <c r="DK6" s="21" t="str">
        <f t="shared" si="12"/>
        <v>-</v>
      </c>
      <c r="DL6" s="21">
        <f t="shared" si="12"/>
        <v>3.45</v>
      </c>
      <c r="DM6" s="21">
        <f t="shared" si="12"/>
        <v>6.89</v>
      </c>
      <c r="DN6" s="21" t="str">
        <f t="shared" si="12"/>
        <v>-</v>
      </c>
      <c r="DO6" s="21" t="str">
        <f t="shared" si="12"/>
        <v>-</v>
      </c>
      <c r="DP6" s="21" t="str">
        <f t="shared" si="12"/>
        <v>-</v>
      </c>
      <c r="DQ6" s="21">
        <f t="shared" si="12"/>
        <v>21.36</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0.01</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0.39</v>
      </c>
      <c r="EN6" s="21">
        <f t="shared" si="14"/>
        <v>0.1</v>
      </c>
      <c r="EO6" s="20" t="str">
        <f>IF(EO7="","",IF(EO7="-","【-】","【"&amp;SUBSTITUTE(TEXT(EO7,"#,##0.00"),"-","△")&amp;"】"))</f>
        <v>【0.15】</v>
      </c>
    </row>
    <row r="7" spans="1:148" s="22" customFormat="1" x14ac:dyDescent="0.15">
      <c r="A7" s="14"/>
      <c r="B7" s="23">
        <v>2021</v>
      </c>
      <c r="C7" s="23">
        <v>462080</v>
      </c>
      <c r="D7" s="23">
        <v>46</v>
      </c>
      <c r="E7" s="23">
        <v>17</v>
      </c>
      <c r="F7" s="23">
        <v>4</v>
      </c>
      <c r="G7" s="23">
        <v>0</v>
      </c>
      <c r="H7" s="23" t="s">
        <v>96</v>
      </c>
      <c r="I7" s="23" t="s">
        <v>97</v>
      </c>
      <c r="J7" s="23" t="s">
        <v>98</v>
      </c>
      <c r="K7" s="23" t="s">
        <v>99</v>
      </c>
      <c r="L7" s="23" t="s">
        <v>100</v>
      </c>
      <c r="M7" s="23" t="s">
        <v>101</v>
      </c>
      <c r="N7" s="24" t="s">
        <v>102</v>
      </c>
      <c r="O7" s="24">
        <v>46.95</v>
      </c>
      <c r="P7" s="24">
        <v>17.510000000000002</v>
      </c>
      <c r="Q7" s="24">
        <v>88.47</v>
      </c>
      <c r="R7" s="24">
        <v>2310</v>
      </c>
      <c r="S7" s="24">
        <v>52646</v>
      </c>
      <c r="T7" s="24">
        <v>329.98</v>
      </c>
      <c r="U7" s="24">
        <v>159.54</v>
      </c>
      <c r="V7" s="24">
        <v>9118</v>
      </c>
      <c r="W7" s="24">
        <v>4.33</v>
      </c>
      <c r="X7" s="24">
        <v>2105.77</v>
      </c>
      <c r="Y7" s="24" t="s">
        <v>102</v>
      </c>
      <c r="Z7" s="24" t="s">
        <v>102</v>
      </c>
      <c r="AA7" s="24" t="s">
        <v>102</v>
      </c>
      <c r="AB7" s="24">
        <v>100.83</v>
      </c>
      <c r="AC7" s="24">
        <v>114.48</v>
      </c>
      <c r="AD7" s="24" t="s">
        <v>102</v>
      </c>
      <c r="AE7" s="24" t="s">
        <v>102</v>
      </c>
      <c r="AF7" s="24" t="s">
        <v>102</v>
      </c>
      <c r="AG7" s="24">
        <v>105.78</v>
      </c>
      <c r="AH7" s="24">
        <v>106.09</v>
      </c>
      <c r="AI7" s="24">
        <v>105.35</v>
      </c>
      <c r="AJ7" s="24" t="s">
        <v>102</v>
      </c>
      <c r="AK7" s="24" t="s">
        <v>102</v>
      </c>
      <c r="AL7" s="24" t="s">
        <v>102</v>
      </c>
      <c r="AM7" s="24">
        <v>0</v>
      </c>
      <c r="AN7" s="24">
        <v>0</v>
      </c>
      <c r="AO7" s="24" t="s">
        <v>102</v>
      </c>
      <c r="AP7" s="24" t="s">
        <v>102</v>
      </c>
      <c r="AQ7" s="24" t="s">
        <v>102</v>
      </c>
      <c r="AR7" s="24">
        <v>63.96</v>
      </c>
      <c r="AS7" s="24">
        <v>69.42</v>
      </c>
      <c r="AT7" s="24">
        <v>63.89</v>
      </c>
      <c r="AU7" s="24" t="s">
        <v>102</v>
      </c>
      <c r="AV7" s="24" t="s">
        <v>102</v>
      </c>
      <c r="AW7" s="24" t="s">
        <v>102</v>
      </c>
      <c r="AX7" s="24">
        <v>22.95</v>
      </c>
      <c r="AY7" s="24">
        <v>26.05</v>
      </c>
      <c r="AZ7" s="24" t="s">
        <v>102</v>
      </c>
      <c r="BA7" s="24" t="s">
        <v>102</v>
      </c>
      <c r="BB7" s="24" t="s">
        <v>102</v>
      </c>
      <c r="BC7" s="24">
        <v>44.24</v>
      </c>
      <c r="BD7" s="24">
        <v>43.07</v>
      </c>
      <c r="BE7" s="24">
        <v>44.07</v>
      </c>
      <c r="BF7" s="24" t="s">
        <v>102</v>
      </c>
      <c r="BG7" s="24" t="s">
        <v>102</v>
      </c>
      <c r="BH7" s="24" t="s">
        <v>102</v>
      </c>
      <c r="BI7" s="24">
        <v>560.97</v>
      </c>
      <c r="BJ7" s="24">
        <v>106.25</v>
      </c>
      <c r="BK7" s="24" t="s">
        <v>102</v>
      </c>
      <c r="BL7" s="24" t="s">
        <v>102</v>
      </c>
      <c r="BM7" s="24" t="s">
        <v>102</v>
      </c>
      <c r="BN7" s="24">
        <v>1258.43</v>
      </c>
      <c r="BO7" s="24">
        <v>1163.75</v>
      </c>
      <c r="BP7" s="24">
        <v>1201.79</v>
      </c>
      <c r="BQ7" s="24" t="s">
        <v>102</v>
      </c>
      <c r="BR7" s="24" t="s">
        <v>102</v>
      </c>
      <c r="BS7" s="24" t="s">
        <v>102</v>
      </c>
      <c r="BT7" s="24">
        <v>90.83</v>
      </c>
      <c r="BU7" s="24">
        <v>95.03</v>
      </c>
      <c r="BV7" s="24" t="s">
        <v>102</v>
      </c>
      <c r="BW7" s="24" t="s">
        <v>102</v>
      </c>
      <c r="BX7" s="24" t="s">
        <v>102</v>
      </c>
      <c r="BY7" s="24">
        <v>73.36</v>
      </c>
      <c r="BZ7" s="24">
        <v>72.599999999999994</v>
      </c>
      <c r="CA7" s="24">
        <v>75.31</v>
      </c>
      <c r="CB7" s="24" t="s">
        <v>102</v>
      </c>
      <c r="CC7" s="24" t="s">
        <v>102</v>
      </c>
      <c r="CD7" s="24" t="s">
        <v>102</v>
      </c>
      <c r="CE7" s="24">
        <v>134.22999999999999</v>
      </c>
      <c r="CF7" s="24">
        <v>128.47</v>
      </c>
      <c r="CG7" s="24" t="s">
        <v>102</v>
      </c>
      <c r="CH7" s="24" t="s">
        <v>102</v>
      </c>
      <c r="CI7" s="24" t="s">
        <v>102</v>
      </c>
      <c r="CJ7" s="24">
        <v>224.88</v>
      </c>
      <c r="CK7" s="24">
        <v>228.64</v>
      </c>
      <c r="CL7" s="24">
        <v>216.39</v>
      </c>
      <c r="CM7" s="24" t="s">
        <v>102</v>
      </c>
      <c r="CN7" s="24" t="s">
        <v>102</v>
      </c>
      <c r="CO7" s="24" t="s">
        <v>102</v>
      </c>
      <c r="CP7" s="24">
        <v>82.8</v>
      </c>
      <c r="CQ7" s="24">
        <v>82.8</v>
      </c>
      <c r="CR7" s="24" t="s">
        <v>102</v>
      </c>
      <c r="CS7" s="24" t="s">
        <v>102</v>
      </c>
      <c r="CT7" s="24" t="s">
        <v>102</v>
      </c>
      <c r="CU7" s="24">
        <v>42.4</v>
      </c>
      <c r="CV7" s="24">
        <v>42.28</v>
      </c>
      <c r="CW7" s="24">
        <v>42.57</v>
      </c>
      <c r="CX7" s="24" t="s">
        <v>102</v>
      </c>
      <c r="CY7" s="24" t="s">
        <v>102</v>
      </c>
      <c r="CZ7" s="24" t="s">
        <v>102</v>
      </c>
      <c r="DA7" s="24">
        <v>77.48</v>
      </c>
      <c r="DB7" s="24">
        <v>76.790000000000006</v>
      </c>
      <c r="DC7" s="24" t="s">
        <v>102</v>
      </c>
      <c r="DD7" s="24" t="s">
        <v>102</v>
      </c>
      <c r="DE7" s="24" t="s">
        <v>102</v>
      </c>
      <c r="DF7" s="24">
        <v>84.19</v>
      </c>
      <c r="DG7" s="24">
        <v>84.34</v>
      </c>
      <c r="DH7" s="24">
        <v>85.24</v>
      </c>
      <c r="DI7" s="24" t="s">
        <v>102</v>
      </c>
      <c r="DJ7" s="24" t="s">
        <v>102</v>
      </c>
      <c r="DK7" s="24" t="s">
        <v>102</v>
      </c>
      <c r="DL7" s="24">
        <v>3.45</v>
      </c>
      <c r="DM7" s="24">
        <v>6.89</v>
      </c>
      <c r="DN7" s="24" t="s">
        <v>102</v>
      </c>
      <c r="DO7" s="24" t="s">
        <v>102</v>
      </c>
      <c r="DP7" s="24" t="s">
        <v>102</v>
      </c>
      <c r="DQ7" s="24">
        <v>21.36</v>
      </c>
      <c r="DR7" s="24">
        <v>22.79</v>
      </c>
      <c r="DS7" s="24">
        <v>25.87</v>
      </c>
      <c r="DT7" s="24" t="s">
        <v>102</v>
      </c>
      <c r="DU7" s="24" t="s">
        <v>102</v>
      </c>
      <c r="DV7" s="24" t="s">
        <v>102</v>
      </c>
      <c r="DW7" s="24">
        <v>0</v>
      </c>
      <c r="DX7" s="24">
        <v>0</v>
      </c>
      <c r="DY7" s="24" t="s">
        <v>102</v>
      </c>
      <c r="DZ7" s="24" t="s">
        <v>102</v>
      </c>
      <c r="EA7" s="24" t="s">
        <v>102</v>
      </c>
      <c r="EB7" s="24">
        <v>0.01</v>
      </c>
      <c r="EC7" s="24">
        <v>0.01</v>
      </c>
      <c r="ED7" s="24">
        <v>0.01</v>
      </c>
      <c r="EE7" s="24" t="s">
        <v>102</v>
      </c>
      <c r="EF7" s="24" t="s">
        <v>102</v>
      </c>
      <c r="EG7" s="24" t="s">
        <v>102</v>
      </c>
      <c r="EH7" s="24">
        <v>0</v>
      </c>
      <c r="EI7" s="24">
        <v>0</v>
      </c>
      <c r="EJ7" s="24" t="s">
        <v>102</v>
      </c>
      <c r="EK7" s="24" t="s">
        <v>102</v>
      </c>
      <c r="EL7" s="24" t="s">
        <v>102</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2023-02-09T07:34:32Z</cp:lastPrinted>
  <dcterms:created xsi:type="dcterms:W3CDTF">2022-12-01T01:31:46Z</dcterms:created>
  <dcterms:modified xsi:type="dcterms:W3CDTF">2023-02-09T07:34:34Z</dcterms:modified>
  <cp:category/>
</cp:coreProperties>
</file>