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03 枕崎市○\03回答\"/>
    </mc:Choice>
  </mc:AlternateContent>
  <workbookProtection workbookAlgorithmName="SHA-512" workbookHashValue="kZ+4Fb2p9l4rtXo4FgzFuZaPs4Lvu1S8oxl2VCf/Lj4zeud5ovPGDpyOzk86xqwHZ0tAUbaS7ofeVqWyvAXrGQ==" workbookSaltValue="PfmYMcg/DAl4xJKgMGFDOA==" workbookSpinCount="100000" lockStructure="1"/>
  <bookViews>
    <workbookView xWindow="-120" yWindow="-120" windowWidth="19440" windowHeight="15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AT8" i="4" s="1"/>
  <c r="R6" i="5"/>
  <c r="AL8" i="4" s="1"/>
  <c r="Q6" i="5"/>
  <c r="P6" i="5"/>
  <c r="P10" i="4" s="1"/>
  <c r="O6" i="5"/>
  <c r="I10" i="4" s="1"/>
  <c r="N6" i="5"/>
  <c r="B10" i="4" s="1"/>
  <c r="M6" i="5"/>
  <c r="AD8" i="4" s="1"/>
  <c r="L6" i="5"/>
  <c r="W8" i="4" s="1"/>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W10" i="4"/>
  <c r="P8" i="4"/>
  <c r="I8" i="4"/>
  <c r="B8"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<sst xmlns="http://schemas.openxmlformats.org/spreadsheetml/2006/main" count="228" uniqueCount="114">
  <si>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</si>
  <si>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</si>
  <si>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</si>
  <si>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</si>
  <si>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</si>
  <si>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</si>
  <si>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</si>
  <si>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</si>
  <si>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</si>
  <si>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</si>
  <si>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</si>
  <si>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</si>
  <si>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</si>
  <si>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</si>
  <si>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</si>
  <si>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</si>
  <si>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</si>
  <si>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</si>
  <si>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</si>
  <si>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</si>
  <si>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</si>
  <si>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</si>
  <si>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</si>
  <si>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</si>
  <si>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</si>
  <si>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</si>
  <si>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</si>
  <si>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</si>
  <si>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</si>
  <si>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</si>
  <si>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</si>
  <si>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</si>
  <si>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</si>
  <si>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</si>
  <si>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</si>
  <si>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</si>
  <si>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</si>
  <si>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</si>
  <si>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</si>
  <si>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</si>
  <si>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</si>
  <si>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</si>
  <si>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</si>
  <si>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</si>
  <si>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</si>
  <si>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</si>
  <si>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</si>
  <si>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</si>
  <si>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</si>
  <si>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</si>
  <si>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</si>
  <si>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</si>
  <si>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</si>
  <si>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</si>
  <si>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</si>
  <si>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</si>
  <si>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</si>
  <si>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</si>
  <si>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</si>
  <si>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</si>
  <si>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</si>
  <si>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</si>
  <si>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</si>
  <si>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</si>
  <si>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</si>
  <si>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</si>
  <si>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</si>
  <si>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</si>
  <si>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</si>
  <si>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</si>
  <si>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</si>
  <si>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</si>
  <si>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</si>
  <si>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</si>
  <si>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</si>
  <si>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</si>
  <si>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</si>
  <si>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</si>
  <si>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</si>
  <si>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</si>
  <si>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</si>
  <si>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</si>
  <si>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</si>
  <si>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</si>
  <si>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</si>
  <si>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</si>
  <si>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</si>
  <si>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</si>
  <si>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</si>
  <si>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</si>
  <si>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</si>
  <si>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</si>
  <si>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</si>
  <si>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枕崎市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</si>
  <si>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</si>
  <si>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</si>
  <si>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</si>
  <si>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</si>
  <si>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</si>
  <si>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</si>
  <si>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</si>
  <si>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</si>
  <si>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</si>
  <si>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</si>
  <si>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</si>
  <si>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</si>
  <si>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</si>
  <si>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</si>
  <si>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</si>
  <si>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</si>
  <si>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</si>
  <si>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経常収支比率については、100％以上で、類似団体と比較しても全般的に安定した状況が維持されている。しかしながら、将来的給水収益は人口減少に伴い年々減少していく傾向にあるので、健全な経営を維持していくため、料金体系の見直しとともに、経常経費の見直しを行うなど、無駄のない効率的な経営を図る必要がある。　　　　　　
③流動比率については、類似団体平均値を下回っており、今後老朽施設の更新により流動資産の大部分を占める資金は減少していく見通しである。
④企業債残高対給水収益比率については、類似団体平均値を上回っており、今後給水収益の減少、施設更新費用の増加によりさらに率の上昇が見込まれることから、企業債借入額の抑制、及び原資となる料金体系の見直しを進めていく必要がある。　　　　　　　　
⑤料金回収率については100%を上回っており、費用を水道料金などの収益で賄えている。　　　　　　　　　　　
⑥給水原価については、効率的な施設の運用による費用の縮減を図ることにより、安定した原価を維持しているが、有収水量の減少に伴って増加傾向にあり、今後も継続的に経営効率化を図っていく必要がある。　
⑦施設利用率については、類似団体平均値を下回っており、人口減少に伴う配水量の減により率は低下しているため、今後分母となる一日配水能力の見直しを行う必要がある。
⑧有収率については、前年度を上回ったが、配水管の老朽化が進行していく見通しである。今後も計画的に管路更新を進め、漏水調査により漏水箇所の早期発見に努める。</t>
    <rPh sb="176" eb="177">
      <t>シタ</t>
    </rPh>
    <rPh sb="515" eb="516">
      <t>シタ</t>
    </rPh>
    <rPh sb="589" eb="590">
      <t>ウエ</t>
    </rPh>
    <phoneticPr fontId="4"/>
  </si>
  <si>
    <t>全般的に良好な経営を維持しているものの、施設や管路の老朽化に関わる計画的な更新事業の実施の必要性があり、今後ますます投資の増加が見込まれる。また、給水収益は年々減少していく傾向にあるため、水道ビジョンに基づきながら計画的な更新事業実施を行うとともに、経営の健全性を損なわないよう料金体系の見直しや人件費を含めた経常経費の削減、施設の効率的な運用を図っていく必要がある。</t>
    <rPh sb="33" eb="36">
      <t>ケイカクテキ</t>
    </rPh>
    <rPh sb="45" eb="48">
      <t>ヒツヨウセイ</t>
    </rPh>
    <rPh sb="64" eb="66">
      <t>ミコ</t>
    </rPh>
    <phoneticPr fontId="4"/>
  </si>
  <si>
    <t>①有形固定資産減価償却率については、類似団体を上回り、傾向的には水道施設や管路などの資産の老朽化が徐々に進行している。今後、水道ビジョン（平成29年度策定）に基づく計画的な施設更新を進め、老朽化の解消を図っていく必要がある。
②管路経年化率は類似団体を下回り、③管路更新率も類似団体を下回っている。今後、管路の老朽化は進行する傾向にあるため、経営の健全性を損なわないよう、計画的に更新を進めていく必要がある。</t>
    <rPh sb="142" eb="143">
      <t>シタ</t>
    </rPh>
    <rPh sb="149" eb="151">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</si>
</sst>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0.59</c:v>
                </c:pt>
                <c:pt idx="1">
                  <c:v>0.62</c:v>
                </c:pt>
                <c:pt idx="2">
                  <c:v>1.2</c:v>
                </c:pt>
                <c:pt idx="3">
                  <c:v>0.54</c:v>
                </c:pt>
                <c:pt idx="4">
                  <c:v>0.33</c:v>
                </c:pt>
              </c:numCache>
            </c:numRef>
          </c:val>
          <c:extLst>
            <c:ext xmlns:c16="http://schemas.microsoft.com/office/drawing/2014/chart" uri="{C3380CC4-5D6E-409C-BE32-E72D297353CC}">
              <c16:uniqueId val="{00000000-41D0-48D3-98BB-ECB307CC36F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c:v>
                </c:pt>
                <c:pt idx="2">
                  <c:v>0.52</c:v>
                </c:pt>
                <c:pt idx="3">
                  <c:v>0.53</c:v>
                </c:pt>
                <c:pt idx="4">
                  <c:v>0.48</c:v>
                </c:pt>
              </c:numCache>
            </c:numRef>
          </c:val>
          <c:smooth val="0"/>
          <c:extLst>
            <c:ext xmlns:c16="http://schemas.microsoft.com/office/drawing/2014/chart" uri="{C3380CC4-5D6E-409C-BE32-E72D297353CC}">
              <c16:uniqueId val="{00000001-41D0-48D3-98BB-ECB307CC36F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60.22</c:v>
                </c:pt>
                <c:pt idx="1">
                  <c:v>58.29</c:v>
                </c:pt>
                <c:pt idx="2">
                  <c:v>57.11</c:v>
                </c:pt>
                <c:pt idx="3">
                  <c:v>56.48</c:v>
                </c:pt>
                <c:pt idx="4">
                  <c:v>55.35</c:v>
                </c:pt>
              </c:numCache>
            </c:numRef>
          </c:val>
          <c:extLst>
            <c:ext xmlns:c16="http://schemas.microsoft.com/office/drawing/2014/chart" uri="{C3380CC4-5D6E-409C-BE32-E72D297353CC}">
              <c16:uniqueId val="{00000000-0CEF-423F-B2E7-4C886EB4A84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55.63</c:v>
                </c:pt>
                <c:pt idx="1">
                  <c:v>55.03</c:v>
                </c:pt>
                <c:pt idx="2">
                  <c:v>55.14</c:v>
                </c:pt>
                <c:pt idx="3">
                  <c:v>55.89</c:v>
                </c:pt>
                <c:pt idx="4">
                  <c:v>55.72</c:v>
                </c:pt>
              </c:numCache>
            </c:numRef>
          </c:val>
          <c:smooth val="0"/>
          <c:extLst>
            <c:ext xmlns:c16="http://schemas.microsoft.com/office/drawing/2014/chart" uri="{C3380CC4-5D6E-409C-BE32-E72D297353CC}">
              <c16:uniqueId val="{00000001-0CEF-423F-B2E7-4C886EB4A84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89.08</c:v>
                </c:pt>
                <c:pt idx="1">
                  <c:v>90.88</c:v>
                </c:pt>
                <c:pt idx="2">
                  <c:v>90.9</c:v>
                </c:pt>
                <c:pt idx="3">
                  <c:v>91.45</c:v>
                </c:pt>
                <c:pt idx="4">
                  <c:v>91.51</c:v>
                </c:pt>
              </c:numCache>
            </c:numRef>
          </c:val>
          <c:extLst>
            <c:ext xmlns:c16="http://schemas.microsoft.com/office/drawing/2014/chart" uri="{C3380CC4-5D6E-409C-BE32-E72D297353CC}">
              <c16:uniqueId val="{00000000-795C-456A-8CAB-583A08599F4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82.04</c:v>
                </c:pt>
                <c:pt idx="1">
                  <c:v>81.900000000000006</c:v>
                </c:pt>
                <c:pt idx="2">
                  <c:v>81.39</c:v>
                </c:pt>
                <c:pt idx="3">
                  <c:v>81.27</c:v>
                </c:pt>
                <c:pt idx="4">
                  <c:v>81.260000000000005</c:v>
                </c:pt>
              </c:numCache>
            </c:numRef>
          </c:val>
          <c:smooth val="0"/>
          <c:extLst>
            <c:ext xmlns:c16="http://schemas.microsoft.com/office/drawing/2014/chart" uri="{C3380CC4-5D6E-409C-BE32-E72D297353CC}">
              <c16:uniqueId val="{00000001-795C-456A-8CAB-583A08599F4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115.43</c:v>
                </c:pt>
                <c:pt idx="1">
                  <c:v>115.56</c:v>
                </c:pt>
                <c:pt idx="2">
                  <c:v>116.62</c:v>
                </c:pt>
                <c:pt idx="3">
                  <c:v>117.31</c:v>
                </c:pt>
                <c:pt idx="4">
                  <c:v>115.03</c:v>
                </c:pt>
              </c:numCache>
            </c:numRef>
          </c:val>
          <c:extLst>
            <c:ext xmlns:c16="http://schemas.microsoft.com/office/drawing/2014/chart" uri="{C3380CC4-5D6E-409C-BE32-E72D297353CC}">
              <c16:uniqueId val="{00000000-11A3-4600-9428-202BA4C24E5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110.05</c:v>
                </c:pt>
                <c:pt idx="1">
                  <c:v>108.87</c:v>
                </c:pt>
                <c:pt idx="2">
                  <c:v>108.61</c:v>
                </c:pt>
                <c:pt idx="3">
                  <c:v>108.35</c:v>
                </c:pt>
                <c:pt idx="4">
                  <c:v>108.84</c:v>
                </c:pt>
              </c:numCache>
            </c:numRef>
          </c:val>
          <c:smooth val="0"/>
          <c:extLst>
            <c:ext xmlns:c16="http://schemas.microsoft.com/office/drawing/2014/chart" uri="{C3380CC4-5D6E-409C-BE32-E72D297353CC}">
              <c16:uniqueId val="{00000001-11A3-4600-9428-202BA4C24E5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56.15</c:v>
                </c:pt>
                <c:pt idx="1">
                  <c:v>57.24</c:v>
                </c:pt>
                <c:pt idx="2">
                  <c:v>58</c:v>
                </c:pt>
                <c:pt idx="3">
                  <c:v>58.89</c:v>
                </c:pt>
                <c:pt idx="4">
                  <c:v>56.31</c:v>
                </c:pt>
              </c:numCache>
            </c:numRef>
          </c:val>
          <c:extLst>
            <c:ext xmlns:c16="http://schemas.microsoft.com/office/drawing/2014/chart" uri="{C3380CC4-5D6E-409C-BE32-E72D297353CC}">
              <c16:uniqueId val="{00000000-838A-4104-B5AC-D199196CC71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48.05</c:v>
                </c:pt>
                <c:pt idx="1">
                  <c:v>48.87</c:v>
                </c:pt>
                <c:pt idx="2">
                  <c:v>49.92</c:v>
                </c:pt>
                <c:pt idx="3">
                  <c:v>50.63</c:v>
                </c:pt>
                <c:pt idx="4">
                  <c:v>51.29</c:v>
                </c:pt>
              </c:numCache>
            </c:numRef>
          </c:val>
          <c:smooth val="0"/>
          <c:extLst>
            <c:ext xmlns:c16="http://schemas.microsoft.com/office/drawing/2014/chart" uri="{C3380CC4-5D6E-409C-BE32-E72D297353CC}">
              <c16:uniqueId val="{00000001-838A-4104-B5AC-D199196CC71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12.52</c:v>
                </c:pt>
                <c:pt idx="1">
                  <c:v>13.32</c:v>
                </c:pt>
                <c:pt idx="2">
                  <c:v>13.91</c:v>
                </c:pt>
                <c:pt idx="3">
                  <c:v>13.87</c:v>
                </c:pt>
                <c:pt idx="4">
                  <c:v>15.53</c:v>
                </c:pt>
              </c:numCache>
            </c:numRef>
          </c:val>
          <c:extLst>
            <c:ext xmlns:c16="http://schemas.microsoft.com/office/drawing/2014/chart" uri="{C3380CC4-5D6E-409C-BE32-E72D297353CC}">
              <c16:uniqueId val="{00000000-50CD-42B8-90C6-46A419438C8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14.85</c:v>
                </c:pt>
                <c:pt idx="2">
                  <c:v>16.88</c:v>
                </c:pt>
                <c:pt idx="3">
                  <c:v>18.28</c:v>
                </c:pt>
                <c:pt idx="4">
                  <c:v>19.61</c:v>
                </c:pt>
              </c:numCache>
            </c:numRef>
          </c:val>
          <c:smooth val="0"/>
          <c:extLst>
            <c:ext xmlns:c16="http://schemas.microsoft.com/office/drawing/2014/chart" uri="{C3380CC4-5D6E-409C-BE32-E72D297353CC}">
              <c16:uniqueId val="{00000001-50CD-42B8-90C6-46A419438C8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56-4A6C-B401-D03DDE12D72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2.64</c:v>
                </c:pt>
                <c:pt idx="1">
                  <c:v>3.16</c:v>
                </c:pt>
                <c:pt idx="2">
                  <c:v>3.59</c:v>
                </c:pt>
                <c:pt idx="3">
                  <c:v>3.98</c:v>
                </c:pt>
                <c:pt idx="4">
                  <c:v>6.02</c:v>
                </c:pt>
              </c:numCache>
            </c:numRef>
          </c:val>
          <c:smooth val="0"/>
          <c:extLst>
            <c:ext xmlns:c16="http://schemas.microsoft.com/office/drawing/2014/chart" uri="{C3380CC4-5D6E-409C-BE32-E72D297353CC}">
              <c16:uniqueId val="{00000001-E856-4A6C-B401-D03DDE12D72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438.53</c:v>
                </c:pt>
                <c:pt idx="1">
                  <c:v>474.88</c:v>
                </c:pt>
                <c:pt idx="2">
                  <c:v>451.45</c:v>
                </c:pt>
                <c:pt idx="3">
                  <c:v>495.45</c:v>
                </c:pt>
                <c:pt idx="4">
                  <c:v>349.05</c:v>
                </c:pt>
              </c:numCache>
            </c:numRef>
          </c:val>
          <c:extLst>
            <c:ext xmlns:c16="http://schemas.microsoft.com/office/drawing/2014/chart" uri="{C3380CC4-5D6E-409C-BE32-E72D297353CC}">
              <c16:uniqueId val="{00000000-789A-4C8E-A5C5-507DAE940BE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359.47</c:v>
                </c:pt>
                <c:pt idx="1">
                  <c:v>369.69</c:v>
                </c:pt>
                <c:pt idx="2">
                  <c:v>379.08</c:v>
                </c:pt>
                <c:pt idx="3">
                  <c:v>367.55</c:v>
                </c:pt>
                <c:pt idx="4">
                  <c:v>378.56</c:v>
                </c:pt>
              </c:numCache>
            </c:numRef>
          </c:val>
          <c:smooth val="0"/>
          <c:extLst>
            <c:ext xmlns:c16="http://schemas.microsoft.com/office/drawing/2014/chart" uri="{C3380CC4-5D6E-409C-BE32-E72D297353CC}">
              <c16:uniqueId val="{00000001-789A-4C8E-A5C5-507DAE940BE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503.26</c:v>
                </c:pt>
                <c:pt idx="1">
                  <c:v>487.31</c:v>
                </c:pt>
                <c:pt idx="2">
                  <c:v>474.58</c:v>
                </c:pt>
                <c:pt idx="3">
                  <c:v>481.94</c:v>
                </c:pt>
                <c:pt idx="4">
                  <c:v>484.1</c:v>
                </c:pt>
              </c:numCache>
            </c:numRef>
          </c:val>
          <c:extLst>
            <c:ext xmlns:c16="http://schemas.microsoft.com/office/drawing/2014/chart" uri="{C3380CC4-5D6E-409C-BE32-E72D297353CC}">
              <c16:uniqueId val="{00000000-C27F-46DA-BAD4-3E9CBCEAB48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401.79</c:v>
                </c:pt>
                <c:pt idx="1">
                  <c:v>402.99</c:v>
                </c:pt>
                <c:pt idx="2">
                  <c:v>398.98</c:v>
                </c:pt>
                <c:pt idx="3">
                  <c:v>418.68</c:v>
                </c:pt>
                <c:pt idx="4">
                  <c:v>395.68</c:v>
                </c:pt>
              </c:numCache>
            </c:numRef>
          </c:val>
          <c:smooth val="0"/>
          <c:extLst>
            <c:ext xmlns:c16="http://schemas.microsoft.com/office/drawing/2014/chart" uri="{C3380CC4-5D6E-409C-BE32-E72D297353CC}">
              <c16:uniqueId val="{00000001-C27F-46DA-BAD4-3E9CBCEAB48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111.16</c:v>
                </c:pt>
                <c:pt idx="1">
                  <c:v>111.46</c:v>
                </c:pt>
                <c:pt idx="2">
                  <c:v>113.31</c:v>
                </c:pt>
                <c:pt idx="3">
                  <c:v>113.75</c:v>
                </c:pt>
                <c:pt idx="4">
                  <c:v>111.93</c:v>
                </c:pt>
              </c:numCache>
            </c:numRef>
          </c:val>
          <c:extLst>
            <c:ext xmlns:c16="http://schemas.microsoft.com/office/drawing/2014/chart" uri="{C3380CC4-5D6E-409C-BE32-E72D297353CC}">
              <c16:uniqueId val="{00000000-0539-4D2C-A319-1C950878091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100.12</c:v>
                </c:pt>
                <c:pt idx="1">
                  <c:v>98.66</c:v>
                </c:pt>
                <c:pt idx="2">
                  <c:v>98.64</c:v>
                </c:pt>
                <c:pt idx="3">
                  <c:v>94.78</c:v>
                </c:pt>
                <c:pt idx="4">
                  <c:v>97.59</c:v>
                </c:pt>
              </c:numCache>
            </c:numRef>
          </c:val>
          <c:smooth val="0"/>
          <c:extLst>
            <c:ext xmlns:c16="http://schemas.microsoft.com/office/drawing/2014/chart" uri="{C3380CC4-5D6E-409C-BE32-E72D297353CC}">
              <c16:uniqueId val="{00000001-0539-4D2C-A319-1C950878091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144.03</c:v>
                </c:pt>
                <c:pt idx="1">
                  <c:v>143.88999999999999</c:v>
                </c:pt>
                <c:pt idx="2">
                  <c:v>141.93</c:v>
                </c:pt>
                <c:pt idx="3">
                  <c:v>141.79</c:v>
                </c:pt>
                <c:pt idx="4">
                  <c:v>144.37</c:v>
                </c:pt>
              </c:numCache>
            </c:numRef>
          </c:val>
          <c:extLst>
            <c:ext xmlns:c16="http://schemas.microsoft.com/office/drawing/2014/chart" uri="{C3380CC4-5D6E-409C-BE32-E72D297353CC}">
              <c16:uniqueId val="{00000000-3F3B-4E67-9D15-04C1A7810FF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174.97</c:v>
                </c:pt>
                <c:pt idx="1">
                  <c:v>178.59</c:v>
                </c:pt>
                <c:pt idx="2">
                  <c:v>178.92</c:v>
                </c:pt>
                <c:pt idx="3">
                  <c:v>181.3</c:v>
                </c:pt>
                <c:pt idx="4">
                  <c:v>181.71</c:v>
                </c:pt>
              </c:numCache>
            </c:numRef>
          </c:val>
          <c:smooth val="0"/>
          <c:extLst>
            <c:ext xmlns:c16="http://schemas.microsoft.com/office/drawing/2014/chart" uri="{C3380CC4-5D6E-409C-BE32-E72D297353CC}">
              <c16:uniqueId val="{00000001-3F3B-4E67-9D15-04C1A7810FF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32" t="str">
        <f>データ!H6</f>
        <v>鹿児島県　枕崎市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A6</v>
      </c>
      <c r="X8" s="44"/>
      <c r="Y8" s="44"/>
      <c r="Z8" s="44"/>
      <c r="AA8" s="44"/>
      <c r="AB8" s="44"/>
      <c r="AC8" s="44"/>
      <c r="AD8" s="44" t="str">
        <f>データ!$M$6</f>
        <v>非設置</v>
      </c>
      <c r="AE8" s="44"/>
      <c r="AF8" s="44"/>
      <c r="AG8" s="44"/>
      <c r="AH8" s="44"/>
      <c r="AI8" s="44"/>
      <c r="AJ8" s="44"/>
      <c r="AK8" s="2"/>
      <c r="AL8" s="45">
        <f>データ!$R$6</f>
        <v>20020</v>
      </c>
      <c r="AM8" s="45"/>
      <c r="AN8" s="45"/>
      <c r="AO8" s="45"/>
      <c r="AP8" s="45"/>
      <c r="AQ8" s="45"/>
      <c r="AR8" s="45"/>
      <c r="AS8" s="45"/>
      <c r="AT8" s="46">
        <f>データ!$S$6</f>
        <v>74.78</v>
      </c>
      <c r="AU8" s="47"/>
      <c r="AV8" s="47"/>
      <c r="AW8" s="47"/>
      <c r="AX8" s="47"/>
      <c r="AY8" s="47"/>
      <c r="AZ8" s="47"/>
      <c r="BA8" s="47"/>
      <c r="BB8" s="48">
        <f>データ!$T$6</f>
        <v>267.72000000000003</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c r="A10" s="2"/>
      <c r="B10" s="46" t="str">
        <f>データ!$N$6</f>
        <v>-</v>
      </c>
      <c r="C10" s="47"/>
      <c r="D10" s="47"/>
      <c r="E10" s="47"/>
      <c r="F10" s="47"/>
      <c r="G10" s="47"/>
      <c r="H10" s="47"/>
      <c r="I10" s="46">
        <f>データ!$O$6</f>
        <v>53.56</v>
      </c>
      <c r="J10" s="47"/>
      <c r="K10" s="47"/>
      <c r="L10" s="47"/>
      <c r="M10" s="47"/>
      <c r="N10" s="47"/>
      <c r="O10" s="81"/>
      <c r="P10" s="48">
        <f>データ!$P$6</f>
        <v>86.37</v>
      </c>
      <c r="Q10" s="48"/>
      <c r="R10" s="48"/>
      <c r="S10" s="48"/>
      <c r="T10" s="48"/>
      <c r="U10" s="48"/>
      <c r="V10" s="48"/>
      <c r="W10" s="45">
        <f>データ!$Q$6</f>
        <v>2695</v>
      </c>
      <c r="X10" s="45"/>
      <c r="Y10" s="45"/>
      <c r="Z10" s="45"/>
      <c r="AA10" s="45"/>
      <c r="AB10" s="45"/>
      <c r="AC10" s="45"/>
      <c r="AD10" s="2"/>
      <c r="AE10" s="2"/>
      <c r="AF10" s="2"/>
      <c r="AG10" s="2"/>
      <c r="AH10" s="2"/>
      <c r="AI10" s="2"/>
      <c r="AJ10" s="2"/>
      <c r="AK10" s="2"/>
      <c r="AL10" s="45">
        <f>データ!$U$6</f>
        <v>17106</v>
      </c>
      <c r="AM10" s="45"/>
      <c r="AN10" s="45"/>
      <c r="AO10" s="45"/>
      <c r="AP10" s="45"/>
      <c r="AQ10" s="45"/>
      <c r="AR10" s="45"/>
      <c r="AS10" s="45"/>
      <c r="AT10" s="46">
        <f>データ!$V$6</f>
        <v>38.159999999999997</v>
      </c>
      <c r="AU10" s="47"/>
      <c r="AV10" s="47"/>
      <c r="AW10" s="47"/>
      <c r="AX10" s="47"/>
      <c r="AY10" s="47"/>
      <c r="AZ10" s="47"/>
      <c r="BA10" s="47"/>
      <c r="BB10" s="48">
        <f>データ!$W$6</f>
        <v>448.27</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2" t="s">
        <v>111</v>
      </c>
      <c r="BM16" s="83"/>
      <c r="BN16" s="83"/>
      <c r="BO16" s="83"/>
      <c r="BP16" s="83"/>
      <c r="BQ16" s="83"/>
      <c r="BR16" s="83"/>
      <c r="BS16" s="83"/>
      <c r="BT16" s="83"/>
      <c r="BU16" s="83"/>
      <c r="BV16" s="83"/>
      <c r="BW16" s="83"/>
      <c r="BX16" s="83"/>
      <c r="BY16" s="83"/>
      <c r="BZ16" s="84"/>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2"/>
      <c r="BM17" s="83"/>
      <c r="BN17" s="83"/>
      <c r="BO17" s="83"/>
      <c r="BP17" s="83"/>
      <c r="BQ17" s="83"/>
      <c r="BR17" s="83"/>
      <c r="BS17" s="83"/>
      <c r="BT17" s="83"/>
      <c r="BU17" s="83"/>
      <c r="BV17" s="83"/>
      <c r="BW17" s="83"/>
      <c r="BX17" s="83"/>
      <c r="BY17" s="83"/>
      <c r="BZ17" s="84"/>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2"/>
      <c r="BM18" s="83"/>
      <c r="BN18" s="83"/>
      <c r="BO18" s="83"/>
      <c r="BP18" s="83"/>
      <c r="BQ18" s="83"/>
      <c r="BR18" s="83"/>
      <c r="BS18" s="83"/>
      <c r="BT18" s="83"/>
      <c r="BU18" s="83"/>
      <c r="BV18" s="83"/>
      <c r="BW18" s="83"/>
      <c r="BX18" s="83"/>
      <c r="BY18" s="83"/>
      <c r="BZ18" s="84"/>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2"/>
      <c r="BM19" s="83"/>
      <c r="BN19" s="83"/>
      <c r="BO19" s="83"/>
      <c r="BP19" s="83"/>
      <c r="BQ19" s="83"/>
      <c r="BR19" s="83"/>
      <c r="BS19" s="83"/>
      <c r="BT19" s="83"/>
      <c r="BU19" s="83"/>
      <c r="BV19" s="83"/>
      <c r="BW19" s="83"/>
      <c r="BX19" s="83"/>
      <c r="BY19" s="83"/>
      <c r="BZ19" s="84"/>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2"/>
      <c r="BM20" s="83"/>
      <c r="BN20" s="83"/>
      <c r="BO20" s="83"/>
      <c r="BP20" s="83"/>
      <c r="BQ20" s="83"/>
      <c r="BR20" s="83"/>
      <c r="BS20" s="83"/>
      <c r="BT20" s="83"/>
      <c r="BU20" s="83"/>
      <c r="BV20" s="83"/>
      <c r="BW20" s="83"/>
      <c r="BX20" s="83"/>
      <c r="BY20" s="83"/>
      <c r="BZ20" s="84"/>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2"/>
      <c r="BM21" s="83"/>
      <c r="BN21" s="83"/>
      <c r="BO21" s="83"/>
      <c r="BP21" s="83"/>
      <c r="BQ21" s="83"/>
      <c r="BR21" s="83"/>
      <c r="BS21" s="83"/>
      <c r="BT21" s="83"/>
      <c r="BU21" s="83"/>
      <c r="BV21" s="83"/>
      <c r="BW21" s="83"/>
      <c r="BX21" s="83"/>
      <c r="BY21" s="83"/>
      <c r="BZ21" s="84"/>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2"/>
      <c r="BM22" s="83"/>
      <c r="BN22" s="83"/>
      <c r="BO22" s="83"/>
      <c r="BP22" s="83"/>
      <c r="BQ22" s="83"/>
      <c r="BR22" s="83"/>
      <c r="BS22" s="83"/>
      <c r="BT22" s="83"/>
      <c r="BU22" s="83"/>
      <c r="BV22" s="83"/>
      <c r="BW22" s="83"/>
      <c r="BX22" s="83"/>
      <c r="BY22" s="83"/>
      <c r="BZ22" s="84"/>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2"/>
      <c r="BM23" s="83"/>
      <c r="BN23" s="83"/>
      <c r="BO23" s="83"/>
      <c r="BP23" s="83"/>
      <c r="BQ23" s="83"/>
      <c r="BR23" s="83"/>
      <c r="BS23" s="83"/>
      <c r="BT23" s="83"/>
      <c r="BU23" s="83"/>
      <c r="BV23" s="83"/>
      <c r="BW23" s="83"/>
      <c r="BX23" s="83"/>
      <c r="BY23" s="83"/>
      <c r="BZ23" s="84"/>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2"/>
      <c r="BM24" s="83"/>
      <c r="BN24" s="83"/>
      <c r="BO24" s="83"/>
      <c r="BP24" s="83"/>
      <c r="BQ24" s="83"/>
      <c r="BR24" s="83"/>
      <c r="BS24" s="83"/>
      <c r="BT24" s="83"/>
      <c r="BU24" s="83"/>
      <c r="BV24" s="83"/>
      <c r="BW24" s="83"/>
      <c r="BX24" s="83"/>
      <c r="BY24" s="83"/>
      <c r="BZ24" s="84"/>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2"/>
      <c r="BM25" s="83"/>
      <c r="BN25" s="83"/>
      <c r="BO25" s="83"/>
      <c r="BP25" s="83"/>
      <c r="BQ25" s="83"/>
      <c r="BR25" s="83"/>
      <c r="BS25" s="83"/>
      <c r="BT25" s="83"/>
      <c r="BU25" s="83"/>
      <c r="BV25" s="83"/>
      <c r="BW25" s="83"/>
      <c r="BX25" s="83"/>
      <c r="BY25" s="83"/>
      <c r="BZ25" s="84"/>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2"/>
      <c r="BM26" s="83"/>
      <c r="BN26" s="83"/>
      <c r="BO26" s="83"/>
      <c r="BP26" s="83"/>
      <c r="BQ26" s="83"/>
      <c r="BR26" s="83"/>
      <c r="BS26" s="83"/>
      <c r="BT26" s="83"/>
      <c r="BU26" s="83"/>
      <c r="BV26" s="83"/>
      <c r="BW26" s="83"/>
      <c r="BX26" s="83"/>
      <c r="BY26" s="83"/>
      <c r="BZ26" s="84"/>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2"/>
      <c r="BM27" s="83"/>
      <c r="BN27" s="83"/>
      <c r="BO27" s="83"/>
      <c r="BP27" s="83"/>
      <c r="BQ27" s="83"/>
      <c r="BR27" s="83"/>
      <c r="BS27" s="83"/>
      <c r="BT27" s="83"/>
      <c r="BU27" s="83"/>
      <c r="BV27" s="83"/>
      <c r="BW27" s="83"/>
      <c r="BX27" s="83"/>
      <c r="BY27" s="83"/>
      <c r="BZ27" s="84"/>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2"/>
      <c r="BM28" s="83"/>
      <c r="BN28" s="83"/>
      <c r="BO28" s="83"/>
      <c r="BP28" s="83"/>
      <c r="BQ28" s="83"/>
      <c r="BR28" s="83"/>
      <c r="BS28" s="83"/>
      <c r="BT28" s="83"/>
      <c r="BU28" s="83"/>
      <c r="BV28" s="83"/>
      <c r="BW28" s="83"/>
      <c r="BX28" s="83"/>
      <c r="BY28" s="83"/>
      <c r="BZ28" s="84"/>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2"/>
      <c r="BM29" s="83"/>
      <c r="BN29" s="83"/>
      <c r="BO29" s="83"/>
      <c r="BP29" s="83"/>
      <c r="BQ29" s="83"/>
      <c r="BR29" s="83"/>
      <c r="BS29" s="83"/>
      <c r="BT29" s="83"/>
      <c r="BU29" s="83"/>
      <c r="BV29" s="83"/>
      <c r="BW29" s="83"/>
      <c r="BX29" s="83"/>
      <c r="BY29" s="83"/>
      <c r="BZ29" s="84"/>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2"/>
      <c r="BM30" s="83"/>
      <c r="BN30" s="83"/>
      <c r="BO30" s="83"/>
      <c r="BP30" s="83"/>
      <c r="BQ30" s="83"/>
      <c r="BR30" s="83"/>
      <c r="BS30" s="83"/>
      <c r="BT30" s="83"/>
      <c r="BU30" s="83"/>
      <c r="BV30" s="83"/>
      <c r="BW30" s="83"/>
      <c r="BX30" s="83"/>
      <c r="BY30" s="83"/>
      <c r="BZ30" s="84"/>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2"/>
      <c r="BM31" s="83"/>
      <c r="BN31" s="83"/>
      <c r="BO31" s="83"/>
      <c r="BP31" s="83"/>
      <c r="BQ31" s="83"/>
      <c r="BR31" s="83"/>
      <c r="BS31" s="83"/>
      <c r="BT31" s="83"/>
      <c r="BU31" s="83"/>
      <c r="BV31" s="83"/>
      <c r="BW31" s="83"/>
      <c r="BX31" s="83"/>
      <c r="BY31" s="83"/>
      <c r="BZ31" s="84"/>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2"/>
      <c r="BM32" s="83"/>
      <c r="BN32" s="83"/>
      <c r="BO32" s="83"/>
      <c r="BP32" s="83"/>
      <c r="BQ32" s="83"/>
      <c r="BR32" s="83"/>
      <c r="BS32" s="83"/>
      <c r="BT32" s="83"/>
      <c r="BU32" s="83"/>
      <c r="BV32" s="83"/>
      <c r="BW32" s="83"/>
      <c r="BX32" s="83"/>
      <c r="BY32" s="83"/>
      <c r="BZ32" s="84"/>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2"/>
      <c r="BM33" s="83"/>
      <c r="BN33" s="83"/>
      <c r="BO33" s="83"/>
      <c r="BP33" s="83"/>
      <c r="BQ33" s="83"/>
      <c r="BR33" s="83"/>
      <c r="BS33" s="83"/>
      <c r="BT33" s="83"/>
      <c r="BU33" s="83"/>
      <c r="BV33" s="83"/>
      <c r="BW33" s="83"/>
      <c r="BX33" s="83"/>
      <c r="BY33" s="83"/>
      <c r="BZ33" s="84"/>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2"/>
      <c r="BM34" s="83"/>
      <c r="BN34" s="83"/>
      <c r="BO34" s="83"/>
      <c r="BP34" s="83"/>
      <c r="BQ34" s="83"/>
      <c r="BR34" s="83"/>
      <c r="BS34" s="83"/>
      <c r="BT34" s="83"/>
      <c r="BU34" s="83"/>
      <c r="BV34" s="83"/>
      <c r="BW34" s="83"/>
      <c r="BX34" s="83"/>
      <c r="BY34" s="83"/>
      <c r="BZ34" s="84"/>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2"/>
      <c r="BM35" s="83"/>
      <c r="BN35" s="83"/>
      <c r="BO35" s="83"/>
      <c r="BP35" s="83"/>
      <c r="BQ35" s="83"/>
      <c r="BR35" s="83"/>
      <c r="BS35" s="83"/>
      <c r="BT35" s="83"/>
      <c r="BU35" s="83"/>
      <c r="BV35" s="83"/>
      <c r="BW35" s="83"/>
      <c r="BX35" s="83"/>
      <c r="BY35" s="83"/>
      <c r="BZ35" s="84"/>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2"/>
      <c r="BM36" s="83"/>
      <c r="BN36" s="83"/>
      <c r="BO36" s="83"/>
      <c r="BP36" s="83"/>
      <c r="BQ36" s="83"/>
      <c r="BR36" s="83"/>
      <c r="BS36" s="83"/>
      <c r="BT36" s="83"/>
      <c r="BU36" s="83"/>
      <c r="BV36" s="83"/>
      <c r="BW36" s="83"/>
      <c r="BX36" s="83"/>
      <c r="BY36" s="83"/>
      <c r="BZ36" s="84"/>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2"/>
      <c r="BM37" s="83"/>
      <c r="BN37" s="83"/>
      <c r="BO37" s="83"/>
      <c r="BP37" s="83"/>
      <c r="BQ37" s="83"/>
      <c r="BR37" s="83"/>
      <c r="BS37" s="83"/>
      <c r="BT37" s="83"/>
      <c r="BU37" s="83"/>
      <c r="BV37" s="83"/>
      <c r="BW37" s="83"/>
      <c r="BX37" s="83"/>
      <c r="BY37" s="83"/>
      <c r="BZ37" s="84"/>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2"/>
      <c r="BM38" s="83"/>
      <c r="BN38" s="83"/>
      <c r="BO38" s="83"/>
      <c r="BP38" s="83"/>
      <c r="BQ38" s="83"/>
      <c r="BR38" s="83"/>
      <c r="BS38" s="83"/>
      <c r="BT38" s="83"/>
      <c r="BU38" s="83"/>
      <c r="BV38" s="83"/>
      <c r="BW38" s="83"/>
      <c r="BX38" s="83"/>
      <c r="BY38" s="83"/>
      <c r="BZ38" s="84"/>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2"/>
      <c r="BM39" s="83"/>
      <c r="BN39" s="83"/>
      <c r="BO39" s="83"/>
      <c r="BP39" s="83"/>
      <c r="BQ39" s="83"/>
      <c r="BR39" s="83"/>
      <c r="BS39" s="83"/>
      <c r="BT39" s="83"/>
      <c r="BU39" s="83"/>
      <c r="BV39" s="83"/>
      <c r="BW39" s="83"/>
      <c r="BX39" s="83"/>
      <c r="BY39" s="83"/>
      <c r="BZ39" s="84"/>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2"/>
      <c r="BM40" s="83"/>
      <c r="BN40" s="83"/>
      <c r="BO40" s="83"/>
      <c r="BP40" s="83"/>
      <c r="BQ40" s="83"/>
      <c r="BR40" s="83"/>
      <c r="BS40" s="83"/>
      <c r="BT40" s="83"/>
      <c r="BU40" s="83"/>
      <c r="BV40" s="83"/>
      <c r="BW40" s="83"/>
      <c r="BX40" s="83"/>
      <c r="BY40" s="83"/>
      <c r="BZ40" s="84"/>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2"/>
      <c r="BM41" s="83"/>
      <c r="BN41" s="83"/>
      <c r="BO41" s="83"/>
      <c r="BP41" s="83"/>
      <c r="BQ41" s="83"/>
      <c r="BR41" s="83"/>
      <c r="BS41" s="83"/>
      <c r="BT41" s="83"/>
      <c r="BU41" s="83"/>
      <c r="BV41" s="83"/>
      <c r="BW41" s="83"/>
      <c r="BX41" s="83"/>
      <c r="BY41" s="83"/>
      <c r="BZ41" s="84"/>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2"/>
      <c r="BM42" s="83"/>
      <c r="BN42" s="83"/>
      <c r="BO42" s="83"/>
      <c r="BP42" s="83"/>
      <c r="BQ42" s="83"/>
      <c r="BR42" s="83"/>
      <c r="BS42" s="83"/>
      <c r="BT42" s="83"/>
      <c r="BU42" s="83"/>
      <c r="BV42" s="83"/>
      <c r="BW42" s="83"/>
      <c r="BX42" s="83"/>
      <c r="BY42" s="83"/>
      <c r="BZ42" s="84"/>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2"/>
      <c r="BM43" s="83"/>
      <c r="BN43" s="83"/>
      <c r="BO43" s="83"/>
      <c r="BP43" s="83"/>
      <c r="BQ43" s="83"/>
      <c r="BR43" s="83"/>
      <c r="BS43" s="83"/>
      <c r="BT43" s="83"/>
      <c r="BU43" s="83"/>
      <c r="BV43" s="83"/>
      <c r="BW43" s="83"/>
      <c r="BX43" s="83"/>
      <c r="BY43" s="83"/>
      <c r="BZ43" s="84"/>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113</v>
      </c>
      <c r="BM47" s="58"/>
      <c r="BN47" s="58"/>
      <c r="BO47" s="58"/>
      <c r="BP47" s="58"/>
      <c r="BQ47" s="58"/>
      <c r="BR47" s="58"/>
      <c r="BS47" s="58"/>
      <c r="BT47" s="58"/>
      <c r="BU47" s="58"/>
      <c r="BV47" s="58"/>
      <c r="BW47" s="58"/>
      <c r="BX47" s="58"/>
      <c r="BY47" s="58"/>
      <c r="BZ47" s="59"/>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eas94877CCgG0N5/7KT7QnqU/fOgIGblIfmlXPgcpSIHV4UGAYKhxixdIrkSn6LnsjqgwexlvMFuS/K5EVrX6w==" saltValue="kU0XQC3STIollBg8sd0dU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2021</v>
      </c>
      <c r="C6" s="20">
        <f t="shared" ref="C6:W6" si="3">C7</f>
        <v>462047</v>
      </c>
      <c r="D6" s="20">
        <f t="shared" si="3"/>
        <v>46</v>
      </c>
      <c r="E6" s="20">
        <f t="shared" si="3"/>
        <v>1</v>
      </c>
      <c r="F6" s="20">
        <f t="shared" si="3"/>
        <v>0</v>
      </c>
      <c r="G6" s="20">
        <f t="shared" si="3"/>
        <v>1</v>
      </c>
      <c r="H6" s="20" t="str">
        <f t="shared" si="3"/>
        <v>鹿児島県　枕崎市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53.56</v>
      </c>
      <c r="P6" s="21">
        <f t="shared" si="3"/>
        <v>86.37</v>
      </c>
      <c r="Q6" s="21">
        <f t="shared" si="3"/>
        <v>2695</v>
      </c>
      <c r="R6" s="21">
        <f t="shared" si="3"/>
        <v>20020</v>
      </c>
      <c r="S6" s="21">
        <f t="shared" si="3"/>
        <v>74.78</v>
      </c>
      <c r="T6" s="21">
        <f t="shared" si="3"/>
        <v>267.72000000000003</v>
      </c>
      <c r="U6" s="21">
        <f t="shared" si="3"/>
        <v>17106</v>
      </c>
      <c r="V6" s="21">
        <f t="shared" si="3"/>
        <v>38.159999999999997</v>
      </c>
      <c r="W6" s="21">
        <f t="shared" si="3"/>
        <v>448.27</v>
      </c>
      <c r="X6" s="22">
        <f>IF(X7="",NA(),X7)</f>
        <v>115.43</v>
      </c>
      <c r="Y6" s="22">
        <f t="shared" ref="Y6:AG6" si="4">IF(Y7="",NA(),Y7)</f>
        <v>115.56</v>
      </c>
      <c r="Z6" s="22">
        <f t="shared" si="4"/>
        <v>116.62</v>
      </c>
      <c r="AA6" s="22">
        <f t="shared" si="4"/>
        <v>117.31</v>
      </c>
      <c r="AB6" s="22">
        <f t="shared" si="4"/>
        <v>115.03</v>
      </c>
      <c r="AC6" s="22">
        <f t="shared" si="4"/>
        <v>110.05</v>
      </c>
      <c r="AD6" s="22">
        <f t="shared" si="4"/>
        <v>108.87</v>
      </c>
      <c r="AE6" s="22">
        <f t="shared" si="4"/>
        <v>108.61</v>
      </c>
      <c r="AF6" s="22">
        <f t="shared" si="4"/>
        <v>108.35</v>
      </c>
      <c r="AG6" s="22">
        <f t="shared" si="4"/>
        <v>108.84</v>
      </c>
      <c r="AH6" s="21" t="str">
        <f>IF(AH7="","",IF(AH7="-","【-】","【"&amp;SUBSTITUTE(TEXT(AH7,"#,##0.00"),"-","△")&amp;"】"))</f>
        <v>【111.39】</v>
      </c>
      <c r="AI6" s="21">
        <f>IF(AI7="",NA(),AI7)</f>
        <v>0</v>
      </c>
      <c r="AJ6" s="21">
        <f t="shared" ref="AJ6:AR6" si="5">IF(AJ7="",NA(),AJ7)</f>
        <v>0</v>
      </c>
      <c r="AK6" s="21">
        <f t="shared" si="5"/>
        <v>0</v>
      </c>
      <c r="AL6" s="21">
        <f t="shared" si="5"/>
        <v>0</v>
      </c>
      <c r="AM6" s="21">
        <f t="shared" si="5"/>
        <v>0</v>
      </c>
      <c r="AN6" s="22">
        <f t="shared" si="5"/>
        <v>2.64</v>
      </c>
      <c r="AO6" s="22">
        <f t="shared" si="5"/>
        <v>3.16</v>
      </c>
      <c r="AP6" s="22">
        <f t="shared" si="5"/>
        <v>3.59</v>
      </c>
      <c r="AQ6" s="22">
        <f t="shared" si="5"/>
        <v>3.98</v>
      </c>
      <c r="AR6" s="22">
        <f t="shared" si="5"/>
        <v>6.02</v>
      </c>
      <c r="AS6" s="21" t="str">
        <f>IF(AS7="","",IF(AS7="-","【-】","【"&amp;SUBSTITUTE(TEXT(AS7,"#,##0.00"),"-","△")&amp;"】"))</f>
        <v>【1.30】</v>
      </c>
      <c r="AT6" s="22">
        <f>IF(AT7="",NA(),AT7)</f>
        <v>438.53</v>
      </c>
      <c r="AU6" s="22">
        <f t="shared" ref="AU6:BC6" si="6">IF(AU7="",NA(),AU7)</f>
        <v>474.88</v>
      </c>
      <c r="AV6" s="22">
        <f t="shared" si="6"/>
        <v>451.45</v>
      </c>
      <c r="AW6" s="22">
        <f t="shared" si="6"/>
        <v>495.45</v>
      </c>
      <c r="AX6" s="22">
        <f t="shared" si="6"/>
        <v>349.05</v>
      </c>
      <c r="AY6" s="22">
        <f t="shared" si="6"/>
        <v>359.47</v>
      </c>
      <c r="AZ6" s="22">
        <f t="shared" si="6"/>
        <v>369.69</v>
      </c>
      <c r="BA6" s="22">
        <f t="shared" si="6"/>
        <v>379.08</v>
      </c>
      <c r="BB6" s="22">
        <f t="shared" si="6"/>
        <v>367.55</v>
      </c>
      <c r="BC6" s="22">
        <f t="shared" si="6"/>
        <v>378.56</v>
      </c>
      <c r="BD6" s="21" t="str">
        <f>IF(BD7="","",IF(BD7="-","【-】","【"&amp;SUBSTITUTE(TEXT(BD7,"#,##0.00"),"-","△")&amp;"】"))</f>
        <v>【261.51】</v>
      </c>
      <c r="BE6" s="22">
        <f>IF(BE7="",NA(),BE7)</f>
        <v>503.26</v>
      </c>
      <c r="BF6" s="22">
        <f t="shared" ref="BF6:BN6" si="7">IF(BF7="",NA(),BF7)</f>
        <v>487.31</v>
      </c>
      <c r="BG6" s="22">
        <f t="shared" si="7"/>
        <v>474.58</v>
      </c>
      <c r="BH6" s="22">
        <f t="shared" si="7"/>
        <v>481.94</v>
      </c>
      <c r="BI6" s="22">
        <f t="shared" si="7"/>
        <v>484.1</v>
      </c>
      <c r="BJ6" s="22">
        <f t="shared" si="7"/>
        <v>401.79</v>
      </c>
      <c r="BK6" s="22">
        <f t="shared" si="7"/>
        <v>402.99</v>
      </c>
      <c r="BL6" s="22">
        <f t="shared" si="7"/>
        <v>398.98</v>
      </c>
      <c r="BM6" s="22">
        <f t="shared" si="7"/>
        <v>418.68</v>
      </c>
      <c r="BN6" s="22">
        <f t="shared" si="7"/>
        <v>395.68</v>
      </c>
      <c r="BO6" s="21" t="str">
        <f>IF(BO7="","",IF(BO7="-","【-】","【"&amp;SUBSTITUTE(TEXT(BO7,"#,##0.00"),"-","△")&amp;"】"))</f>
        <v>【265.16】</v>
      </c>
      <c r="BP6" s="22">
        <f>IF(BP7="",NA(),BP7)</f>
        <v>111.16</v>
      </c>
      <c r="BQ6" s="22">
        <f t="shared" ref="BQ6:BY6" si="8">IF(BQ7="",NA(),BQ7)</f>
        <v>111.46</v>
      </c>
      <c r="BR6" s="22">
        <f t="shared" si="8"/>
        <v>113.31</v>
      </c>
      <c r="BS6" s="22">
        <f t="shared" si="8"/>
        <v>113.75</v>
      </c>
      <c r="BT6" s="22">
        <f t="shared" si="8"/>
        <v>111.93</v>
      </c>
      <c r="BU6" s="22">
        <f t="shared" si="8"/>
        <v>100.12</v>
      </c>
      <c r="BV6" s="22">
        <f t="shared" si="8"/>
        <v>98.66</v>
      </c>
      <c r="BW6" s="22">
        <f t="shared" si="8"/>
        <v>98.64</v>
      </c>
      <c r="BX6" s="22">
        <f t="shared" si="8"/>
        <v>94.78</v>
      </c>
      <c r="BY6" s="22">
        <f t="shared" si="8"/>
        <v>97.59</v>
      </c>
      <c r="BZ6" s="21" t="str">
        <f>IF(BZ7="","",IF(BZ7="-","【-】","【"&amp;SUBSTITUTE(TEXT(BZ7,"#,##0.00"),"-","△")&amp;"】"))</f>
        <v>【102.35】</v>
      </c>
      <c r="CA6" s="22">
        <f>IF(CA7="",NA(),CA7)</f>
        <v>144.03</v>
      </c>
      <c r="CB6" s="22">
        <f t="shared" ref="CB6:CJ6" si="9">IF(CB7="",NA(),CB7)</f>
        <v>143.88999999999999</v>
      </c>
      <c r="CC6" s="22">
        <f t="shared" si="9"/>
        <v>141.93</v>
      </c>
      <c r="CD6" s="22">
        <f t="shared" si="9"/>
        <v>141.79</v>
      </c>
      <c r="CE6" s="22">
        <f t="shared" si="9"/>
        <v>144.37</v>
      </c>
      <c r="CF6" s="22">
        <f t="shared" si="9"/>
        <v>174.97</v>
      </c>
      <c r="CG6" s="22">
        <f t="shared" si="9"/>
        <v>178.59</v>
      </c>
      <c r="CH6" s="22">
        <f t="shared" si="9"/>
        <v>178.92</v>
      </c>
      <c r="CI6" s="22">
        <f t="shared" si="9"/>
        <v>181.3</v>
      </c>
      <c r="CJ6" s="22">
        <f t="shared" si="9"/>
        <v>181.71</v>
      </c>
      <c r="CK6" s="21" t="str">
        <f>IF(CK7="","",IF(CK7="-","【-】","【"&amp;SUBSTITUTE(TEXT(CK7,"#,##0.00"),"-","△")&amp;"】"))</f>
        <v>【167.74】</v>
      </c>
      <c r="CL6" s="22">
        <f>IF(CL7="",NA(),CL7)</f>
        <v>60.22</v>
      </c>
      <c r="CM6" s="22">
        <f t="shared" ref="CM6:CU6" si="10">IF(CM7="",NA(),CM7)</f>
        <v>58.29</v>
      </c>
      <c r="CN6" s="22">
        <f t="shared" si="10"/>
        <v>57.11</v>
      </c>
      <c r="CO6" s="22">
        <f t="shared" si="10"/>
        <v>56.48</v>
      </c>
      <c r="CP6" s="22">
        <f t="shared" si="10"/>
        <v>55.35</v>
      </c>
      <c r="CQ6" s="22">
        <f t="shared" si="10"/>
        <v>55.63</v>
      </c>
      <c r="CR6" s="22">
        <f t="shared" si="10"/>
        <v>55.03</v>
      </c>
      <c r="CS6" s="22">
        <f t="shared" si="10"/>
        <v>55.14</v>
      </c>
      <c r="CT6" s="22">
        <f t="shared" si="10"/>
        <v>55.89</v>
      </c>
      <c r="CU6" s="22">
        <f t="shared" si="10"/>
        <v>55.72</v>
      </c>
      <c r="CV6" s="21" t="str">
        <f>IF(CV7="","",IF(CV7="-","【-】","【"&amp;SUBSTITUTE(TEXT(CV7,"#,##0.00"),"-","△")&amp;"】"))</f>
        <v>【60.29】</v>
      </c>
      <c r="CW6" s="22">
        <f>IF(CW7="",NA(),CW7)</f>
        <v>89.08</v>
      </c>
      <c r="CX6" s="22">
        <f t="shared" ref="CX6:DF6" si="11">IF(CX7="",NA(),CX7)</f>
        <v>90.88</v>
      </c>
      <c r="CY6" s="22">
        <f t="shared" si="11"/>
        <v>90.9</v>
      </c>
      <c r="CZ6" s="22">
        <f t="shared" si="11"/>
        <v>91.45</v>
      </c>
      <c r="DA6" s="22">
        <f t="shared" si="11"/>
        <v>91.51</v>
      </c>
      <c r="DB6" s="22">
        <f t="shared" si="11"/>
        <v>82.04</v>
      </c>
      <c r="DC6" s="22">
        <f t="shared" si="11"/>
        <v>81.900000000000006</v>
      </c>
      <c r="DD6" s="22">
        <f t="shared" si="11"/>
        <v>81.39</v>
      </c>
      <c r="DE6" s="22">
        <f t="shared" si="11"/>
        <v>81.27</v>
      </c>
      <c r="DF6" s="22">
        <f t="shared" si="11"/>
        <v>81.260000000000005</v>
      </c>
      <c r="DG6" s="21" t="str">
        <f>IF(DG7="","",IF(DG7="-","【-】","【"&amp;SUBSTITUTE(TEXT(DG7,"#,##0.00"),"-","△")&amp;"】"))</f>
        <v>【90.12】</v>
      </c>
      <c r="DH6" s="22">
        <f>IF(DH7="",NA(),DH7)</f>
        <v>56.15</v>
      </c>
      <c r="DI6" s="22">
        <f t="shared" ref="DI6:DQ6" si="12">IF(DI7="",NA(),DI7)</f>
        <v>57.24</v>
      </c>
      <c r="DJ6" s="22">
        <f t="shared" si="12"/>
        <v>58</v>
      </c>
      <c r="DK6" s="22">
        <f t="shared" si="12"/>
        <v>58.89</v>
      </c>
      <c r="DL6" s="22">
        <f t="shared" si="12"/>
        <v>56.31</v>
      </c>
      <c r="DM6" s="22">
        <f t="shared" si="12"/>
        <v>48.05</v>
      </c>
      <c r="DN6" s="22">
        <f t="shared" si="12"/>
        <v>48.87</v>
      </c>
      <c r="DO6" s="22">
        <f t="shared" si="12"/>
        <v>49.92</v>
      </c>
      <c r="DP6" s="22">
        <f t="shared" si="12"/>
        <v>50.63</v>
      </c>
      <c r="DQ6" s="22">
        <f t="shared" si="12"/>
        <v>51.29</v>
      </c>
      <c r="DR6" s="21" t="str">
        <f>IF(DR7="","",IF(DR7="-","【-】","【"&amp;SUBSTITUTE(TEXT(DR7,"#,##0.00"),"-","△")&amp;"】"))</f>
        <v>【50.88】</v>
      </c>
      <c r="DS6" s="22">
        <f>IF(DS7="",NA(),DS7)</f>
        <v>12.52</v>
      </c>
      <c r="DT6" s="22">
        <f t="shared" ref="DT6:EB6" si="13">IF(DT7="",NA(),DT7)</f>
        <v>13.32</v>
      </c>
      <c r="DU6" s="22">
        <f t="shared" si="13"/>
        <v>13.91</v>
      </c>
      <c r="DV6" s="22">
        <f t="shared" si="13"/>
        <v>13.87</v>
      </c>
      <c r="DW6" s="22">
        <f t="shared" si="13"/>
        <v>15.53</v>
      </c>
      <c r="DX6" s="22">
        <f t="shared" si="13"/>
        <v>13.39</v>
      </c>
      <c r="DY6" s="22">
        <f t="shared" si="13"/>
        <v>14.85</v>
      </c>
      <c r="DZ6" s="22">
        <f t="shared" si="13"/>
        <v>16.88</v>
      </c>
      <c r="EA6" s="22">
        <f t="shared" si="13"/>
        <v>18.28</v>
      </c>
      <c r="EB6" s="22">
        <f t="shared" si="13"/>
        <v>19.61</v>
      </c>
      <c r="EC6" s="21" t="str">
        <f>IF(EC7="","",IF(EC7="-","【-】","【"&amp;SUBSTITUTE(TEXT(EC7,"#,##0.00"),"-","△")&amp;"】"))</f>
        <v>【22.30】</v>
      </c>
      <c r="ED6" s="22">
        <f>IF(ED7="",NA(),ED7)</f>
        <v>0.59</v>
      </c>
      <c r="EE6" s="22">
        <f t="shared" ref="EE6:EM6" si="14">IF(EE7="",NA(),EE7)</f>
        <v>0.62</v>
      </c>
      <c r="EF6" s="22">
        <f t="shared" si="14"/>
        <v>1.2</v>
      </c>
      <c r="EG6" s="22">
        <f t="shared" si="14"/>
        <v>0.54</v>
      </c>
      <c r="EH6" s="22">
        <f t="shared" si="14"/>
        <v>0.33</v>
      </c>
      <c r="EI6" s="22">
        <f t="shared" si="14"/>
        <v>0.54</v>
      </c>
      <c r="EJ6" s="22">
        <f t="shared" si="14"/>
        <v>0.5</v>
      </c>
      <c r="EK6" s="22">
        <f t="shared" si="14"/>
        <v>0.52</v>
      </c>
      <c r="EL6" s="22">
        <f t="shared" si="14"/>
        <v>0.53</v>
      </c>
      <c r="EM6" s="22">
        <f t="shared" si="14"/>
        <v>0.48</v>
      </c>
      <c r="EN6" s="21" t="str">
        <f>IF(EN7="","",IF(EN7="-","【-】","【"&amp;SUBSTITUTE(TEXT(EN7,"#,##0.00"),"-","△")&amp;"】"))</f>
        <v>【0.66】</v>
      </c>
    </row>
    <row r="7" spans="1:144" s="23" customFormat="1">
      <c r="A7" s="15"/>
      <c r="B7" s="24">
        <v>2021</v>
      </c>
      <c r="C7" s="24">
        <v>462047</v>
      </c>
      <c r="D7" s="24">
        <v>46</v>
      </c>
      <c r="E7" s="24">
        <v>1</v>
      </c>
      <c r="F7" s="24">
        <v>0</v>
      </c>
      <c r="G7" s="24">
        <v>1</v>
      </c>
      <c r="H7" s="24" t="s">
        <v>93</v>
      </c>
      <c r="I7" s="24" t="s">
        <v>94</v>
      </c>
      <c r="J7" s="24" t="s">
        <v>95</v>
      </c>
      <c r="K7" s="24" t="s">
        <v>96</v>
      </c>
      <c r="L7" s="24" t="s">
        <v>97</v>
      </c>
      <c r="M7" s="24" t="s">
        <v>98</v>
      </c>
      <c r="N7" s="25" t="s">
        <v>99</v>
      </c>
      <c r="O7" s="25">
        <v>53.56</v>
      </c>
      <c r="P7" s="25">
        <v>86.37</v>
      </c>
      <c r="Q7" s="25">
        <v>2695</v>
      </c>
      <c r="R7" s="25">
        <v>20020</v>
      </c>
      <c r="S7" s="25">
        <v>74.78</v>
      </c>
      <c r="T7" s="25">
        <v>267.72000000000003</v>
      </c>
      <c r="U7" s="25">
        <v>17106</v>
      </c>
      <c r="V7" s="25">
        <v>38.159999999999997</v>
      </c>
      <c r="W7" s="25">
        <v>448.27</v>
      </c>
      <c r="X7" s="25">
        <v>115.43</v>
      </c>
      <c r="Y7" s="25">
        <v>115.56</v>
      </c>
      <c r="Z7" s="25">
        <v>116.62</v>
      </c>
      <c r="AA7" s="25">
        <v>117.31</v>
      </c>
      <c r="AB7" s="25">
        <v>115.03</v>
      </c>
      <c r="AC7" s="25">
        <v>110.05</v>
      </c>
      <c r="AD7" s="25">
        <v>108.87</v>
      </c>
      <c r="AE7" s="25">
        <v>108.61</v>
      </c>
      <c r="AF7" s="25">
        <v>108.35</v>
      </c>
      <c r="AG7" s="25">
        <v>108.84</v>
      </c>
      <c r="AH7" s="25">
        <v>111.39</v>
      </c>
      <c r="AI7" s="25">
        <v>0</v>
      </c>
      <c r="AJ7" s="25">
        <v>0</v>
      </c>
      <c r="AK7" s="25">
        <v>0</v>
      </c>
      <c r="AL7" s="25">
        <v>0</v>
      </c>
      <c r="AM7" s="25">
        <v>0</v>
      </c>
      <c r="AN7" s="25">
        <v>2.64</v>
      </c>
      <c r="AO7" s="25">
        <v>3.16</v>
      </c>
      <c r="AP7" s="25">
        <v>3.59</v>
      </c>
      <c r="AQ7" s="25">
        <v>3.98</v>
      </c>
      <c r="AR7" s="25">
        <v>6.02</v>
      </c>
      <c r="AS7" s="25">
        <v>1.3</v>
      </c>
      <c r="AT7" s="25">
        <v>438.53</v>
      </c>
      <c r="AU7" s="25">
        <v>474.88</v>
      </c>
      <c r="AV7" s="25">
        <v>451.45</v>
      </c>
      <c r="AW7" s="25">
        <v>495.45</v>
      </c>
      <c r="AX7" s="25">
        <v>349.05</v>
      </c>
      <c r="AY7" s="25">
        <v>359.47</v>
      </c>
      <c r="AZ7" s="25">
        <v>369.69</v>
      </c>
      <c r="BA7" s="25">
        <v>379.08</v>
      </c>
      <c r="BB7" s="25">
        <v>367.55</v>
      </c>
      <c r="BC7" s="25">
        <v>378.56</v>
      </c>
      <c r="BD7" s="25">
        <v>261.51</v>
      </c>
      <c r="BE7" s="25">
        <v>503.26</v>
      </c>
      <c r="BF7" s="25">
        <v>487.31</v>
      </c>
      <c r="BG7" s="25">
        <v>474.58</v>
      </c>
      <c r="BH7" s="25">
        <v>481.94</v>
      </c>
      <c r="BI7" s="25">
        <v>484.1</v>
      </c>
      <c r="BJ7" s="25">
        <v>401.79</v>
      </c>
      <c r="BK7" s="25">
        <v>402.99</v>
      </c>
      <c r="BL7" s="25">
        <v>398.98</v>
      </c>
      <c r="BM7" s="25">
        <v>418.68</v>
      </c>
      <c r="BN7" s="25">
        <v>395.68</v>
      </c>
      <c r="BO7" s="25">
        <v>265.16000000000003</v>
      </c>
      <c r="BP7" s="25">
        <v>111.16</v>
      </c>
      <c r="BQ7" s="25">
        <v>111.46</v>
      </c>
      <c r="BR7" s="25">
        <v>113.31</v>
      </c>
      <c r="BS7" s="25">
        <v>113.75</v>
      </c>
      <c r="BT7" s="25">
        <v>111.93</v>
      </c>
      <c r="BU7" s="25">
        <v>100.12</v>
      </c>
      <c r="BV7" s="25">
        <v>98.66</v>
      </c>
      <c r="BW7" s="25">
        <v>98.64</v>
      </c>
      <c r="BX7" s="25">
        <v>94.78</v>
      </c>
      <c r="BY7" s="25">
        <v>97.59</v>
      </c>
      <c r="BZ7" s="25">
        <v>102.35</v>
      </c>
      <c r="CA7" s="25">
        <v>144.03</v>
      </c>
      <c r="CB7" s="25">
        <v>143.88999999999999</v>
      </c>
      <c r="CC7" s="25">
        <v>141.93</v>
      </c>
      <c r="CD7" s="25">
        <v>141.79</v>
      </c>
      <c r="CE7" s="25">
        <v>144.37</v>
      </c>
      <c r="CF7" s="25">
        <v>174.97</v>
      </c>
      <c r="CG7" s="25">
        <v>178.59</v>
      </c>
      <c r="CH7" s="25">
        <v>178.92</v>
      </c>
      <c r="CI7" s="25">
        <v>181.3</v>
      </c>
      <c r="CJ7" s="25">
        <v>181.71</v>
      </c>
      <c r="CK7" s="25">
        <v>167.74</v>
      </c>
      <c r="CL7" s="25">
        <v>60.22</v>
      </c>
      <c r="CM7" s="25">
        <v>58.29</v>
      </c>
      <c r="CN7" s="25">
        <v>57.11</v>
      </c>
      <c r="CO7" s="25">
        <v>56.48</v>
      </c>
      <c r="CP7" s="25">
        <v>55.35</v>
      </c>
      <c r="CQ7" s="25">
        <v>55.63</v>
      </c>
      <c r="CR7" s="25">
        <v>55.03</v>
      </c>
      <c r="CS7" s="25">
        <v>55.14</v>
      </c>
      <c r="CT7" s="25">
        <v>55.89</v>
      </c>
      <c r="CU7" s="25">
        <v>55.72</v>
      </c>
      <c r="CV7" s="25">
        <v>60.29</v>
      </c>
      <c r="CW7" s="25">
        <v>89.08</v>
      </c>
      <c r="CX7" s="25">
        <v>90.88</v>
      </c>
      <c r="CY7" s="25">
        <v>90.9</v>
      </c>
      <c r="CZ7" s="25">
        <v>91.45</v>
      </c>
      <c r="DA7" s="25">
        <v>91.51</v>
      </c>
      <c r="DB7" s="25">
        <v>82.04</v>
      </c>
      <c r="DC7" s="25">
        <v>81.900000000000006</v>
      </c>
      <c r="DD7" s="25">
        <v>81.39</v>
      </c>
      <c r="DE7" s="25">
        <v>81.27</v>
      </c>
      <c r="DF7" s="25">
        <v>81.260000000000005</v>
      </c>
      <c r="DG7" s="25">
        <v>90.12</v>
      </c>
      <c r="DH7" s="25">
        <v>56.15</v>
      </c>
      <c r="DI7" s="25">
        <v>57.24</v>
      </c>
      <c r="DJ7" s="25">
        <v>58</v>
      </c>
      <c r="DK7" s="25">
        <v>58.89</v>
      </c>
      <c r="DL7" s="25">
        <v>56.31</v>
      </c>
      <c r="DM7" s="25">
        <v>48.05</v>
      </c>
      <c r="DN7" s="25">
        <v>48.87</v>
      </c>
      <c r="DO7" s="25">
        <v>49.92</v>
      </c>
      <c r="DP7" s="25">
        <v>50.63</v>
      </c>
      <c r="DQ7" s="25">
        <v>51.29</v>
      </c>
      <c r="DR7" s="25">
        <v>50.88</v>
      </c>
      <c r="DS7" s="25">
        <v>12.52</v>
      </c>
      <c r="DT7" s="25">
        <v>13.32</v>
      </c>
      <c r="DU7" s="25">
        <v>13.91</v>
      </c>
      <c r="DV7" s="25">
        <v>13.87</v>
      </c>
      <c r="DW7" s="25">
        <v>15.53</v>
      </c>
      <c r="DX7" s="25">
        <v>13.39</v>
      </c>
      <c r="DY7" s="25">
        <v>14.85</v>
      </c>
      <c r="DZ7" s="25">
        <v>16.88</v>
      </c>
      <c r="EA7" s="25">
        <v>18.28</v>
      </c>
      <c r="EB7" s="25">
        <v>19.61</v>
      </c>
      <c r="EC7" s="25">
        <v>22.3</v>
      </c>
      <c r="ED7" s="25">
        <v>0.59</v>
      </c>
      <c r="EE7" s="25">
        <v>0.62</v>
      </c>
      <c r="EF7" s="25">
        <v>1.2</v>
      </c>
      <c r="EG7" s="25">
        <v>0.54</v>
      </c>
      <c r="EH7" s="25">
        <v>0.33</v>
      </c>
      <c r="EI7" s="25">
        <v>0.54</v>
      </c>
      <c r="EJ7" s="25">
        <v>0.5</v>
      </c>
      <c r="EK7" s="25">
        <v>0.52</v>
      </c>
      <c r="EL7" s="25">
        <v>0.53</v>
      </c>
      <c r="EM7" s="25">
        <v>0.48</v>
      </c>
      <c r="EN7" s="25">
        <v>0.66</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c r="B11">
        <v>4</v>
      </c>
      <c r="C11">
        <v>3</v>
      </c>
      <c r="D11">
        <v>2</v>
      </c>
      <c r="E11">
        <v>1</v>
      </c>
      <c r="F11">
        <v>0</v>
      </c>
      <c r="G11" t="s">
        <v>105</v>
      </c>
    </row>
    <row r="12" spans="1:144">
      <c r="B12">
        <v>1</v>
      </c>
      <c r="C12">
        <v>1</v>
      </c>
      <c r="D12">
        <v>1</v>
      </c>
      <c r="E12">
        <v>2</v>
      </c>
      <c r="F12">
        <v>3</v>
      </c>
      <c r="G12" t="s">
        <v>106</v>
      </c>
    </row>
    <row r="13" spans="1:144">
      <c r="B13" t="s">
        <v>107</v>
      </c>
      <c r="C13" t="s">
        <v>107</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2023-02-09T09:07:58Z</cp:lastPrinted>
  <dcterms:created xsi:type="dcterms:W3CDTF">2022-12-01T01:06:53Z</dcterms:created>
  <dcterms:modified xsi:type="dcterms:W3CDTF">2023-02-10T00:52:43Z</dcterms:modified>
  <cp:category/>
</cp:coreProperties>
</file>