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y.oozono\Downloads\"/>
    </mc:Choice>
  </mc:AlternateContent>
  <xr:revisionPtr revIDLastSave="0" documentId="13_ncr:1_{5CCFBA1F-FF55-462E-9CFB-BE65A15B5AA8}" xr6:coauthVersionLast="36" xr6:coauthVersionMax="44" xr10:uidLastSave="{00000000-0000-0000-0000-000000000000}"/>
  <workbookProtection workbookAlgorithmName="SHA-512" workbookHashValue="NrSXWAY/vyHoZ8wQQwn5UPHLLMglcxKXp+w1e9eqmHBkCKpsVWdwpwz3STsbbZ8KN/+yn+QH6rh543hqEZpcfA==" workbookSaltValue="zFZlwOR/vLEHv45LOWVa7Q==" workbookSpinCount="100000" lockStructure="1"/>
  <bookViews>
    <workbookView xWindow="20376" yWindow="-3996" windowWidth="19440" windowHeight="150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AL10" i="4"/>
  <c r="W10" i="4"/>
  <c r="P10" i="4"/>
  <c r="BB8" i="4"/>
  <c r="AD8" i="4"/>
  <c r="W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<sst xmlns="http://schemas.openxmlformats.org/spreadsheetml/2006/main" count="228" uniqueCount="113">
  <si>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</si>
  <si>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</si>
  <si>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</si>
  <si>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</si>
  <si>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</si>
  <si>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</si>
  <si>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</si>
  <si>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</si>
  <si>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</si>
  <si>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</si>
  <si>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</si>
  <si>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</si>
  <si>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</si>
  <si>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</si>
  <si>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</si>
  <si>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</si>
  <si>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</si>
  <si>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</si>
  <si>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</si>
  <si>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</si>
  <si>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</si>
  <si>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</si>
  <si>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</si>
  <si>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</si>
  <si>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</si>
  <si>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</si>
  <si>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</si>
  <si>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</si>
  <si>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</si>
  <si>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</si>
  <si>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</si>
  <si>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</si>
  <si>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</si>
  <si>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</si>
  <si>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</si>
  <si>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</si>
  <si>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</si>
  <si>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</si>
  <si>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</si>
  <si>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</si>
  <si>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</si>
  <si>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</si>
  <si>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</si>
  <si>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</si>
  <si>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</si>
  <si>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</si>
  <si>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</si>
  <si>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</si>
  <si>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</si>
  <si>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</si>
  <si>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</si>
  <si>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</si>
  <si>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</si>
  <si>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</si>
  <si>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</si>
  <si>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</si>
  <si>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</si>
  <si>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</si>
  <si>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</si>
  <si>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</si>
  <si>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</si>
  <si>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</si>
  <si>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</si>
  <si>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</si>
  <si>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</si>
  <si>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</si>
  <si>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</si>
  <si>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</si>
  <si>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</si>
  <si>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</si>
  <si>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</si>
  <si>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</si>
  <si>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</si>
  <si>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</si>
  <si>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</si>
  <si>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</si>
  <si>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</si>
  <si>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</si>
  <si>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</si>
  <si>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</si>
  <si>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</si>
  <si>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</si>
  <si>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</si>
  <si>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</si>
  <si>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</si>
  <si>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</si>
  <si>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</si>
  <si>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</si>
  <si>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</si>
  <si>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</si>
  <si>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</si>
  <si>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</si>
  <si>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鹿屋市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</si>
  <si>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</si>
  <si>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</si>
  <si>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</si>
  <si>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</si>
  <si>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</si>
  <si>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</si>
  <si>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</si>
  <si>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</si>
  <si>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</si>
  <si>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</si>
  <si>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</si>
  <si>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</si>
  <si>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</si>
  <si>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</si>
  <si>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</si>
  <si>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</si>
  <si>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</si>
  <si>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
　類似団体平均値と同様、高い数値で推移しているため、老朽化が進行している状況は変わらない。
②管路経年化率
　管路全体に占める法定耐用年数を経過している管路が、類似団体平均値と同様、年々上昇傾向にあり、老朽化が進行している状況にある。
③管路更新率
　類似団体平均値より低い水準で推移しており管路更新が進んでいない状況であるが、策定済のアセットマネジメント及び水道事業ビジョンに基づいて、一定程度の事業量を確保しつつ計画的な更新を実施していく必要がある。</t>
    <phoneticPr fontId="4"/>
  </si>
  <si>
    <t>①経常収支比率
　事業の主な財源となる給水収益については、基本料金免除を実施していた前年度と比較し増加した。しかし、前年度より使用水量は減少しており、今後においても給水収益の減少が見込まれることから、現在の水準を維持するためにも更なる経常費用や施設統廃合等による維持管理経費の削減を図る必要がある。
②累積欠損金比率
③流動比率
　類似団体の平均値よりも高い水準で推移しており、短期的な債務に対し、支払能力は十分あると言える。
④企業債残高対給水収益比率
　類似団体の平均値より低い水準で推移している。その要因としては、大規模な施設更新がなかったことなどにより、資金残が年々増加し財源に余裕があったため、直近の８年間は企業債借入を行う必要がなかったこと等が考えられる。
⑤料金回収率
　基本料金免除を実施した前年度より給水収益が増加したことで、料金回収率も上昇しており、類似団体の平均値よりも高い水準で推移しているが、人口減少等により今後も水需要の減少が見込まれることから、引き続き経費削減に努めていく必要がある。
⑥給水原価
　類似団体の平均値よりも低い水準で推移しているが、今後も水需要の減少が見込まれることから、引き続き経費削減等により、同原価の抑制に努めていく必要がある。
⑦施設利用率
　類似団体の平均値よりも高い水準で推移しており、概ね適正な施設規模といえるが、今後においては施設の統廃合や配水系統の見直し等による維持管理経費の削減を図り、効率的な経営を検討する必要がある。
⑧有収率
　類似団体の平均値よりも低い水準で推移している。その原因である不明水量が前年度と比較して減少しているが、総配水量の約２割を占めていることから、その要因と推測される特定できない漏水量を減らすため,年次的計画に基づく漏水調査を実施し、対応策を図っているところである。</t>
    <rPh sb="29" eb="33">
      <t>キホンリョウキン</t>
    </rPh>
    <rPh sb="33" eb="35">
      <t>メンジョ</t>
    </rPh>
    <rPh sb="36" eb="38">
      <t>ジッシ</t>
    </rPh>
    <rPh sb="42" eb="45">
      <t>ゼンネンド</t>
    </rPh>
    <rPh sb="46" eb="48">
      <t>ヒカク</t>
    </rPh>
    <rPh sb="49" eb="51">
      <t>ゾウカ</t>
    </rPh>
    <rPh sb="58" eb="61">
      <t>ゼンネンド</t>
    </rPh>
    <rPh sb="63" eb="67">
      <t>シヨウスイリョウ</t>
    </rPh>
    <rPh sb="68" eb="70">
      <t>ゲンショウ</t>
    </rPh>
    <rPh sb="343" eb="347">
      <t>キホンリョウキン</t>
    </rPh>
    <rPh sb="347" eb="349">
      <t>メンジョ</t>
    </rPh>
    <rPh sb="350" eb="352">
      <t>ジッシ</t>
    </rPh>
    <rPh sb="354" eb="356">
      <t>ゼンネン</t>
    </rPh>
    <rPh sb="356" eb="357">
      <t>ド</t>
    </rPh>
    <rPh sb="359" eb="363">
      <t>キュウスイシュウエキ</t>
    </rPh>
    <rPh sb="364" eb="366">
      <t>ゾウカ</t>
    </rPh>
    <rPh sb="372" eb="377">
      <t>リョウキンカイシュウリツ</t>
    </rPh>
    <rPh sb="378" eb="380">
      <t>ジョウショウ</t>
    </rPh>
    <phoneticPr fontId="4"/>
  </si>
  <si>
    <t>「有形固定資産減価償却率」・「管路経年化率」が対前年度比で上昇し、「企業債残高対給水収益比率」が低い水準で「経常収支比率」が高い水準で推移していることは、必要な更新投資が進まない中で健全性を維持している状況にあると考えられる。
　このような中で、今後も見込まれる人口減少等に伴う給水収益の減少や更新費用の増大に対応するため、水道事業ビジョンにおける経営戦略（投資・財政計画）の見直しも視野に入れながら、計画的かつ効率的に老朽化した施設及び管路の更新に取り組むこととしている。また、令和２年度に策定した水道事業施設規模適正化計画に基づき、中長期的な視点での施設統廃合による配水区画の再編等を検討しているところである。</t>
    <rPh sb="123" eb="125">
      <t>コンゴ</t>
    </rPh>
    <rPh sb="135" eb="136">
      <t>トウ</t>
    </rPh>
    <rPh sb="137" eb="138">
      <t>トモナ</t>
    </rPh>
    <rPh sb="188" eb="190">
      <t>ミナオ</t>
    </rPh>
    <rPh sb="192" eb="194">
      <t>シヤ</t>
    </rPh>
    <rPh sb="195" eb="196">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</si>
</sst>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4"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0.28999999999999998</c:v>
                </c:pt>
                <c:pt idx="1">
                  <c:v>0.33</c:v>
                </c:pt>
                <c:pt idx="2">
                  <c:v>0.32</c:v>
                </c:pt>
                <c:pt idx="3">
                  <c:v>0.33</c:v>
                </c:pt>
                <c:pt idx="4">
                  <c:v>0.33</c:v>
                </c:pt>
              </c:numCache>
            </c:numRef>
          </c:val>
          <c:extLst>
            <c:ext xmlns:c16="http://schemas.microsoft.com/office/drawing/2014/chart" uri="{C3380CC4-5D6E-409C-BE32-E72D297353CC}">
              <c16:uniqueId val="{00000000-DE0E-4559-9266-E66EC8F165B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DE0E-4559-9266-E66EC8F165B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77.3</c:v>
                </c:pt>
                <c:pt idx="1">
                  <c:v>79.16</c:v>
                </c:pt>
                <c:pt idx="2">
                  <c:v>77.77</c:v>
                </c:pt>
                <c:pt idx="3">
                  <c:v>79.91</c:v>
                </c:pt>
                <c:pt idx="4">
                  <c:v>78.069999999999993</c:v>
                </c:pt>
              </c:numCache>
            </c:numRef>
          </c:val>
          <c:extLst>
            <c:ext xmlns:c16="http://schemas.microsoft.com/office/drawing/2014/chart" uri="{C3380CC4-5D6E-409C-BE32-E72D297353CC}">
              <c16:uniqueId val="{00000000-2489-4B33-93AA-2712BE5EC2A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2489-4B33-93AA-2712BE5EC2A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81.09</c:v>
                </c:pt>
                <c:pt idx="1">
                  <c:v>79.58</c:v>
                </c:pt>
                <c:pt idx="2">
                  <c:v>81.180000000000007</c:v>
                </c:pt>
                <c:pt idx="3">
                  <c:v>81.150000000000006</c:v>
                </c:pt>
                <c:pt idx="4">
                  <c:v>82.98</c:v>
                </c:pt>
              </c:numCache>
            </c:numRef>
          </c:val>
          <c:extLst>
            <c:ext xmlns:c16="http://schemas.microsoft.com/office/drawing/2014/chart" uri="{C3380CC4-5D6E-409C-BE32-E72D297353CC}">
              <c16:uniqueId val="{00000000-27EC-4A08-9173-3DBFA7890FA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27EC-4A08-9173-3DBFA7890FA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124.5</c:v>
                </c:pt>
                <c:pt idx="1">
                  <c:v>125.98</c:v>
                </c:pt>
                <c:pt idx="2">
                  <c:v>121.74</c:v>
                </c:pt>
                <c:pt idx="3">
                  <c:v>121.22</c:v>
                </c:pt>
                <c:pt idx="4">
                  <c:v>122.51</c:v>
                </c:pt>
              </c:numCache>
            </c:numRef>
          </c:val>
          <c:extLst>
            <c:ext xmlns:c16="http://schemas.microsoft.com/office/drawing/2014/chart" uri="{C3380CC4-5D6E-409C-BE32-E72D297353CC}">
              <c16:uniqueId val="{00000000-A1F6-44D3-9965-0B7E2A2B6CF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A1F6-44D3-9965-0B7E2A2B6CF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50.18</c:v>
                </c:pt>
                <c:pt idx="1">
                  <c:v>51.7</c:v>
                </c:pt>
                <c:pt idx="2">
                  <c:v>52.96</c:v>
                </c:pt>
                <c:pt idx="3">
                  <c:v>53.8</c:v>
                </c:pt>
                <c:pt idx="4">
                  <c:v>54.55</c:v>
                </c:pt>
              </c:numCache>
            </c:numRef>
          </c:val>
          <c:extLst>
            <c:ext xmlns:c16="http://schemas.microsoft.com/office/drawing/2014/chart" uri="{C3380CC4-5D6E-409C-BE32-E72D297353CC}">
              <c16:uniqueId val="{00000000-3214-4B0A-856D-A59A437ECA7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3214-4B0A-856D-A59A437ECA7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18.239999999999998</c:v>
                </c:pt>
                <c:pt idx="1">
                  <c:v>22.63</c:v>
                </c:pt>
                <c:pt idx="2">
                  <c:v>25.31</c:v>
                </c:pt>
                <c:pt idx="3">
                  <c:v>26.33</c:v>
                </c:pt>
                <c:pt idx="4">
                  <c:v>28.96</c:v>
                </c:pt>
              </c:numCache>
            </c:numRef>
          </c:val>
          <c:extLst>
            <c:ext xmlns:c16="http://schemas.microsoft.com/office/drawing/2014/chart" uri="{C3380CC4-5D6E-409C-BE32-E72D297353CC}">
              <c16:uniqueId val="{00000000-7F4E-4AEE-A4D2-175A36FEF2F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7F4E-4AEE-A4D2-175A36FEF2F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82-4013-A8DA-28DF9E7EB60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3E82-4013-A8DA-28DF9E7EB60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953.09</c:v>
                </c:pt>
                <c:pt idx="1">
                  <c:v>1242.95</c:v>
                </c:pt>
                <c:pt idx="2">
                  <c:v>1363.03</c:v>
                </c:pt>
                <c:pt idx="3">
                  <c:v>1351.48</c:v>
                </c:pt>
                <c:pt idx="4">
                  <c:v>1355.08</c:v>
                </c:pt>
              </c:numCache>
            </c:numRef>
          </c:val>
          <c:extLst>
            <c:ext xmlns:c16="http://schemas.microsoft.com/office/drawing/2014/chart" uri="{C3380CC4-5D6E-409C-BE32-E72D297353CC}">
              <c16:uniqueId val="{00000000-F96F-4D3B-8CD6-1BF6A735FAB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F96F-4D3B-8CD6-1BF6A735FAB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174.34</c:v>
                </c:pt>
                <c:pt idx="1">
                  <c:v>164.01</c:v>
                </c:pt>
                <c:pt idx="2">
                  <c:v>153.81</c:v>
                </c:pt>
                <c:pt idx="3">
                  <c:v>150.88999999999999</c:v>
                </c:pt>
                <c:pt idx="4">
                  <c:v>130.77000000000001</c:v>
                </c:pt>
              </c:numCache>
            </c:numRef>
          </c:val>
          <c:extLst>
            <c:ext xmlns:c16="http://schemas.microsoft.com/office/drawing/2014/chart" uri="{C3380CC4-5D6E-409C-BE32-E72D297353CC}">
              <c16:uniqueId val="{00000000-774D-48BF-B5FB-DA62E542F3C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774D-48BF-B5FB-DA62E542F3C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120.95</c:v>
                </c:pt>
                <c:pt idx="1">
                  <c:v>117.68</c:v>
                </c:pt>
                <c:pt idx="2">
                  <c:v>115.99</c:v>
                </c:pt>
                <c:pt idx="3">
                  <c:v>104.36</c:v>
                </c:pt>
                <c:pt idx="4">
                  <c:v>113.59</c:v>
                </c:pt>
              </c:numCache>
            </c:numRef>
          </c:val>
          <c:extLst>
            <c:ext xmlns:c16="http://schemas.microsoft.com/office/drawing/2014/chart" uri="{C3380CC4-5D6E-409C-BE32-E72D297353CC}">
              <c16:uniqueId val="{00000000-F1E6-4A6A-82BA-76509F048F6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F1E6-4A6A-82BA-76509F048F6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122.52</c:v>
                </c:pt>
                <c:pt idx="1">
                  <c:v>126.02</c:v>
                </c:pt>
                <c:pt idx="2">
                  <c:v>127.79</c:v>
                </c:pt>
                <c:pt idx="3">
                  <c:v>132.38</c:v>
                </c:pt>
                <c:pt idx="4">
                  <c:v>130.53</c:v>
                </c:pt>
              </c:numCache>
            </c:numRef>
          </c:val>
          <c:extLst>
            <c:ext xmlns:c16="http://schemas.microsoft.com/office/drawing/2014/chart" uri="{C3380CC4-5D6E-409C-BE32-E72D297353CC}">
              <c16:uniqueId val="{00000000-2268-4E66-8009-84BB02A8538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2268-4E66-8009-84BB02A8538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鹿児島県　鹿屋市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2">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A4</v>
      </c>
      <c r="X8" s="78"/>
      <c r="Y8" s="78"/>
      <c r="Z8" s="78"/>
      <c r="AA8" s="78"/>
      <c r="AB8" s="78"/>
      <c r="AC8" s="78"/>
      <c r="AD8" s="78" t="str">
        <f>データ!$M$6</f>
        <v>非設置</v>
      </c>
      <c r="AE8" s="78"/>
      <c r="AF8" s="78"/>
      <c r="AG8" s="78"/>
      <c r="AH8" s="78"/>
      <c r="AI8" s="78"/>
      <c r="AJ8" s="78"/>
      <c r="AK8" s="2"/>
      <c r="AL8" s="69">
        <f>データ!$R$6</f>
        <v>101522</v>
      </c>
      <c r="AM8" s="69"/>
      <c r="AN8" s="69"/>
      <c r="AO8" s="69"/>
      <c r="AP8" s="69"/>
      <c r="AQ8" s="69"/>
      <c r="AR8" s="69"/>
      <c r="AS8" s="69"/>
      <c r="AT8" s="37">
        <f>データ!$S$6</f>
        <v>448.15</v>
      </c>
      <c r="AU8" s="38"/>
      <c r="AV8" s="38"/>
      <c r="AW8" s="38"/>
      <c r="AX8" s="38"/>
      <c r="AY8" s="38"/>
      <c r="AZ8" s="38"/>
      <c r="BA8" s="38"/>
      <c r="BB8" s="58">
        <f>データ!$T$6</f>
        <v>226.54</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2">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2">
      <c r="A10" s="2"/>
      <c r="B10" s="37" t="str">
        <f>データ!$N$6</f>
        <v>-</v>
      </c>
      <c r="C10" s="38"/>
      <c r="D10" s="38"/>
      <c r="E10" s="38"/>
      <c r="F10" s="38"/>
      <c r="G10" s="38"/>
      <c r="H10" s="38"/>
      <c r="I10" s="37">
        <f>データ!$O$6</f>
        <v>85.77</v>
      </c>
      <c r="J10" s="38"/>
      <c r="K10" s="38"/>
      <c r="L10" s="38"/>
      <c r="M10" s="38"/>
      <c r="N10" s="38"/>
      <c r="O10" s="68"/>
      <c r="P10" s="58">
        <f>データ!$P$6</f>
        <v>95.59</v>
      </c>
      <c r="Q10" s="58"/>
      <c r="R10" s="58"/>
      <c r="S10" s="58"/>
      <c r="T10" s="58"/>
      <c r="U10" s="58"/>
      <c r="V10" s="58"/>
      <c r="W10" s="69">
        <f>データ!$Q$6</f>
        <v>2805</v>
      </c>
      <c r="X10" s="69"/>
      <c r="Y10" s="69"/>
      <c r="Z10" s="69"/>
      <c r="AA10" s="69"/>
      <c r="AB10" s="69"/>
      <c r="AC10" s="69"/>
      <c r="AD10" s="2"/>
      <c r="AE10" s="2"/>
      <c r="AF10" s="2"/>
      <c r="AG10" s="2"/>
      <c r="AH10" s="2"/>
      <c r="AI10" s="2"/>
      <c r="AJ10" s="2"/>
      <c r="AK10" s="2"/>
      <c r="AL10" s="69">
        <f>データ!$U$6</f>
        <v>95921</v>
      </c>
      <c r="AM10" s="69"/>
      <c r="AN10" s="69"/>
      <c r="AO10" s="69"/>
      <c r="AP10" s="69"/>
      <c r="AQ10" s="69"/>
      <c r="AR10" s="69"/>
      <c r="AS10" s="69"/>
      <c r="AT10" s="37">
        <f>データ!$V$6</f>
        <v>238.59</v>
      </c>
      <c r="AU10" s="38"/>
      <c r="AV10" s="38"/>
      <c r="AW10" s="38"/>
      <c r="AX10" s="38"/>
      <c r="AY10" s="38"/>
      <c r="AZ10" s="38"/>
      <c r="BA10" s="38"/>
      <c r="BB10" s="58">
        <f>データ!$W$6</f>
        <v>402.03</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2">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110</v>
      </c>
      <c r="BM47" s="43"/>
      <c r="BN47" s="43"/>
      <c r="BO47" s="43"/>
      <c r="BP47" s="43"/>
      <c r="BQ47" s="43"/>
      <c r="BR47" s="43"/>
      <c r="BS47" s="43"/>
      <c r="BT47" s="43"/>
      <c r="BU47" s="43"/>
      <c r="BV47" s="43"/>
      <c r="BW47" s="43"/>
      <c r="BX47" s="43"/>
      <c r="BY47" s="43"/>
      <c r="BZ47" s="4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2">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2">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112</v>
      </c>
      <c r="BM66" s="43"/>
      <c r="BN66" s="43"/>
      <c r="BO66" s="43"/>
      <c r="BP66" s="43"/>
      <c r="BQ66" s="43"/>
      <c r="BR66" s="43"/>
      <c r="BS66" s="43"/>
      <c r="BT66" s="43"/>
      <c r="BU66" s="43"/>
      <c r="BV66" s="43"/>
      <c r="BW66" s="43"/>
      <c r="BX66" s="43"/>
      <c r="BY66" s="43"/>
      <c r="BZ66" s="4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CNCPGDgG5Oun5iiGtc646tIg3XRJyGMcN8ZeUB3kME/Q3AzLRvqFDp2D2E4NSGO1tc8sD2azgT4Men8miIboJQ==" saltValue="wb2ygIs2uULeEdSqKlIUC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52</v>
      </c>
      <c r="B4" s="17"/>
      <c r="C4" s="17"/>
      <c r="D4" s="17"/>
      <c r="E4" s="17"/>
      <c r="F4" s="17"/>
      <c r="G4" s="17"/>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54</v>
      </c>
      <c r="AJ4" s="85"/>
      <c r="AK4" s="85"/>
      <c r="AL4" s="85"/>
      <c r="AM4" s="85"/>
      <c r="AN4" s="85"/>
      <c r="AO4" s="85"/>
      <c r="AP4" s="85"/>
      <c r="AQ4" s="85"/>
      <c r="AR4" s="85"/>
      <c r="AS4" s="85"/>
      <c r="AT4" s="85" t="s">
        <v>55</v>
      </c>
      <c r="AU4" s="85"/>
      <c r="AV4" s="85"/>
      <c r="AW4" s="85"/>
      <c r="AX4" s="85"/>
      <c r="AY4" s="85"/>
      <c r="AZ4" s="85"/>
      <c r="BA4" s="85"/>
      <c r="BB4" s="85"/>
      <c r="BC4" s="85"/>
      <c r="BD4" s="85"/>
      <c r="BE4" s="85" t="s">
        <v>56</v>
      </c>
      <c r="BF4" s="85"/>
      <c r="BG4" s="85"/>
      <c r="BH4" s="85"/>
      <c r="BI4" s="85"/>
      <c r="BJ4" s="85"/>
      <c r="BK4" s="85"/>
      <c r="BL4" s="85"/>
      <c r="BM4" s="85"/>
      <c r="BN4" s="85"/>
      <c r="BO4" s="85"/>
      <c r="BP4" s="85" t="s">
        <v>57</v>
      </c>
      <c r="BQ4" s="85"/>
      <c r="BR4" s="85"/>
      <c r="BS4" s="85"/>
      <c r="BT4" s="85"/>
      <c r="BU4" s="85"/>
      <c r="BV4" s="85"/>
      <c r="BW4" s="85"/>
      <c r="BX4" s="85"/>
      <c r="BY4" s="85"/>
      <c r="BZ4" s="85"/>
      <c r="CA4" s="85" t="s">
        <v>58</v>
      </c>
      <c r="CB4" s="85"/>
      <c r="CC4" s="85"/>
      <c r="CD4" s="85"/>
      <c r="CE4" s="85"/>
      <c r="CF4" s="85"/>
      <c r="CG4" s="85"/>
      <c r="CH4" s="85"/>
      <c r="CI4" s="85"/>
      <c r="CJ4" s="85"/>
      <c r="CK4" s="85"/>
      <c r="CL4" s="85" t="s">
        <v>59</v>
      </c>
      <c r="CM4" s="85"/>
      <c r="CN4" s="85"/>
      <c r="CO4" s="85"/>
      <c r="CP4" s="85"/>
      <c r="CQ4" s="85"/>
      <c r="CR4" s="85"/>
      <c r="CS4" s="85"/>
      <c r="CT4" s="85"/>
      <c r="CU4" s="85"/>
      <c r="CV4" s="85"/>
      <c r="CW4" s="85" t="s">
        <v>60</v>
      </c>
      <c r="CX4" s="85"/>
      <c r="CY4" s="85"/>
      <c r="CZ4" s="85"/>
      <c r="DA4" s="85"/>
      <c r="DB4" s="85"/>
      <c r="DC4" s="85"/>
      <c r="DD4" s="85"/>
      <c r="DE4" s="85"/>
      <c r="DF4" s="85"/>
      <c r="DG4" s="85"/>
      <c r="DH4" s="85" t="s">
        <v>61</v>
      </c>
      <c r="DI4" s="85"/>
      <c r="DJ4" s="85"/>
      <c r="DK4" s="85"/>
      <c r="DL4" s="85"/>
      <c r="DM4" s="85"/>
      <c r="DN4" s="85"/>
      <c r="DO4" s="85"/>
      <c r="DP4" s="85"/>
      <c r="DQ4" s="85"/>
      <c r="DR4" s="85"/>
      <c r="DS4" s="85" t="s">
        <v>62</v>
      </c>
      <c r="DT4" s="85"/>
      <c r="DU4" s="85"/>
      <c r="DV4" s="85"/>
      <c r="DW4" s="85"/>
      <c r="DX4" s="85"/>
      <c r="DY4" s="85"/>
      <c r="DZ4" s="85"/>
      <c r="EA4" s="85"/>
      <c r="EB4" s="85"/>
      <c r="EC4" s="85"/>
      <c r="ED4" s="85" t="s">
        <v>63</v>
      </c>
      <c r="EE4" s="85"/>
      <c r="EF4" s="85"/>
      <c r="EG4" s="85"/>
      <c r="EH4" s="85"/>
      <c r="EI4" s="85"/>
      <c r="EJ4" s="85"/>
      <c r="EK4" s="85"/>
      <c r="EL4" s="85"/>
      <c r="EM4" s="85"/>
      <c r="EN4" s="85"/>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2021</v>
      </c>
      <c r="C6" s="20">
        <f t="shared" ref="C6:W6" si="3">C7</f>
        <v>462039</v>
      </c>
      <c r="D6" s="20">
        <f t="shared" si="3"/>
        <v>46</v>
      </c>
      <c r="E6" s="20">
        <f t="shared" si="3"/>
        <v>1</v>
      </c>
      <c r="F6" s="20">
        <f t="shared" si="3"/>
        <v>0</v>
      </c>
      <c r="G6" s="20">
        <f t="shared" si="3"/>
        <v>1</v>
      </c>
      <c r="H6" s="20" t="str">
        <f t="shared" si="3"/>
        <v>鹿児島県　鹿屋市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85.77</v>
      </c>
      <c r="P6" s="21">
        <f t="shared" si="3"/>
        <v>95.59</v>
      </c>
      <c r="Q6" s="21">
        <f t="shared" si="3"/>
        <v>2805</v>
      </c>
      <c r="R6" s="21">
        <f t="shared" si="3"/>
        <v>101522</v>
      </c>
      <c r="S6" s="21">
        <f t="shared" si="3"/>
        <v>448.15</v>
      </c>
      <c r="T6" s="21">
        <f t="shared" si="3"/>
        <v>226.54</v>
      </c>
      <c r="U6" s="21">
        <f t="shared" si="3"/>
        <v>95921</v>
      </c>
      <c r="V6" s="21">
        <f t="shared" si="3"/>
        <v>238.59</v>
      </c>
      <c r="W6" s="21">
        <f t="shared" si="3"/>
        <v>402.03</v>
      </c>
      <c r="X6" s="22">
        <f>IF(X7="",NA(),X7)</f>
        <v>124.5</v>
      </c>
      <c r="Y6" s="22">
        <f t="shared" ref="Y6:AG6" si="4">IF(Y7="",NA(),Y7)</f>
        <v>125.98</v>
      </c>
      <c r="Z6" s="22">
        <f t="shared" si="4"/>
        <v>121.74</v>
      </c>
      <c r="AA6" s="22">
        <f t="shared" si="4"/>
        <v>121.22</v>
      </c>
      <c r="AB6" s="22">
        <f t="shared" si="4"/>
        <v>122.51</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953.09</v>
      </c>
      <c r="AU6" s="22">
        <f t="shared" ref="AU6:BC6" si="6">IF(AU7="",NA(),AU7)</f>
        <v>1242.95</v>
      </c>
      <c r="AV6" s="22">
        <f t="shared" si="6"/>
        <v>1363.03</v>
      </c>
      <c r="AW6" s="22">
        <f t="shared" si="6"/>
        <v>1351.48</v>
      </c>
      <c r="AX6" s="22">
        <f t="shared" si="6"/>
        <v>1355.08</v>
      </c>
      <c r="AY6" s="22">
        <f t="shared" si="6"/>
        <v>355.5</v>
      </c>
      <c r="AZ6" s="22">
        <f t="shared" si="6"/>
        <v>349.83</v>
      </c>
      <c r="BA6" s="22">
        <f t="shared" si="6"/>
        <v>360.86</v>
      </c>
      <c r="BB6" s="22">
        <f t="shared" si="6"/>
        <v>350.79</v>
      </c>
      <c r="BC6" s="22">
        <f t="shared" si="6"/>
        <v>354.57</v>
      </c>
      <c r="BD6" s="21" t="str">
        <f>IF(BD7="","",IF(BD7="-","【-】","【"&amp;SUBSTITUTE(TEXT(BD7,"#,##0.00"),"-","△")&amp;"】"))</f>
        <v>【261.51】</v>
      </c>
      <c r="BE6" s="22">
        <f>IF(BE7="",NA(),BE7)</f>
        <v>174.34</v>
      </c>
      <c r="BF6" s="22">
        <f t="shared" ref="BF6:BN6" si="7">IF(BF7="",NA(),BF7)</f>
        <v>164.01</v>
      </c>
      <c r="BG6" s="22">
        <f t="shared" si="7"/>
        <v>153.81</v>
      </c>
      <c r="BH6" s="22">
        <f t="shared" si="7"/>
        <v>150.88999999999999</v>
      </c>
      <c r="BI6" s="22">
        <f t="shared" si="7"/>
        <v>130.77000000000001</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120.95</v>
      </c>
      <c r="BQ6" s="22">
        <f t="shared" ref="BQ6:BY6" si="8">IF(BQ7="",NA(),BQ7)</f>
        <v>117.68</v>
      </c>
      <c r="BR6" s="22">
        <f t="shared" si="8"/>
        <v>115.99</v>
      </c>
      <c r="BS6" s="22">
        <f t="shared" si="8"/>
        <v>104.36</v>
      </c>
      <c r="BT6" s="22">
        <f t="shared" si="8"/>
        <v>113.59</v>
      </c>
      <c r="BU6" s="22">
        <f t="shared" si="8"/>
        <v>104.57</v>
      </c>
      <c r="BV6" s="22">
        <f t="shared" si="8"/>
        <v>103.54</v>
      </c>
      <c r="BW6" s="22">
        <f t="shared" si="8"/>
        <v>103.32</v>
      </c>
      <c r="BX6" s="22">
        <f t="shared" si="8"/>
        <v>100.85</v>
      </c>
      <c r="BY6" s="22">
        <f t="shared" si="8"/>
        <v>103.79</v>
      </c>
      <c r="BZ6" s="21" t="str">
        <f>IF(BZ7="","",IF(BZ7="-","【-】","【"&amp;SUBSTITUTE(TEXT(BZ7,"#,##0.00"),"-","△")&amp;"】"))</f>
        <v>【102.35】</v>
      </c>
      <c r="CA6" s="22">
        <f>IF(CA7="",NA(),CA7)</f>
        <v>122.52</v>
      </c>
      <c r="CB6" s="22">
        <f t="shared" ref="CB6:CJ6" si="9">IF(CB7="",NA(),CB7)</f>
        <v>126.02</v>
      </c>
      <c r="CC6" s="22">
        <f t="shared" si="9"/>
        <v>127.79</v>
      </c>
      <c r="CD6" s="22">
        <f t="shared" si="9"/>
        <v>132.38</v>
      </c>
      <c r="CE6" s="22">
        <f t="shared" si="9"/>
        <v>130.53</v>
      </c>
      <c r="CF6" s="22">
        <f t="shared" si="9"/>
        <v>165.47</v>
      </c>
      <c r="CG6" s="22">
        <f t="shared" si="9"/>
        <v>167.46</v>
      </c>
      <c r="CH6" s="22">
        <f t="shared" si="9"/>
        <v>168.56</v>
      </c>
      <c r="CI6" s="22">
        <f t="shared" si="9"/>
        <v>167.1</v>
      </c>
      <c r="CJ6" s="22">
        <f t="shared" si="9"/>
        <v>167.86</v>
      </c>
      <c r="CK6" s="21" t="str">
        <f>IF(CK7="","",IF(CK7="-","【-】","【"&amp;SUBSTITUTE(TEXT(CK7,"#,##0.00"),"-","△")&amp;"】"))</f>
        <v>【167.74】</v>
      </c>
      <c r="CL6" s="22">
        <f>IF(CL7="",NA(),CL7)</f>
        <v>77.3</v>
      </c>
      <c r="CM6" s="22">
        <f t="shared" ref="CM6:CU6" si="10">IF(CM7="",NA(),CM7)</f>
        <v>79.16</v>
      </c>
      <c r="CN6" s="22">
        <f t="shared" si="10"/>
        <v>77.77</v>
      </c>
      <c r="CO6" s="22">
        <f t="shared" si="10"/>
        <v>79.91</v>
      </c>
      <c r="CP6" s="22">
        <f t="shared" si="10"/>
        <v>78.069999999999993</v>
      </c>
      <c r="CQ6" s="22">
        <f t="shared" si="10"/>
        <v>59.74</v>
      </c>
      <c r="CR6" s="22">
        <f t="shared" si="10"/>
        <v>59.46</v>
      </c>
      <c r="CS6" s="22">
        <f t="shared" si="10"/>
        <v>59.51</v>
      </c>
      <c r="CT6" s="22">
        <f t="shared" si="10"/>
        <v>59.91</v>
      </c>
      <c r="CU6" s="22">
        <f t="shared" si="10"/>
        <v>59.4</v>
      </c>
      <c r="CV6" s="21" t="str">
        <f>IF(CV7="","",IF(CV7="-","【-】","【"&amp;SUBSTITUTE(TEXT(CV7,"#,##0.00"),"-","△")&amp;"】"))</f>
        <v>【60.29】</v>
      </c>
      <c r="CW6" s="22">
        <f>IF(CW7="",NA(),CW7)</f>
        <v>81.09</v>
      </c>
      <c r="CX6" s="22">
        <f t="shared" ref="CX6:DF6" si="11">IF(CX7="",NA(),CX7)</f>
        <v>79.58</v>
      </c>
      <c r="CY6" s="22">
        <f t="shared" si="11"/>
        <v>81.180000000000007</v>
      </c>
      <c r="CZ6" s="22">
        <f t="shared" si="11"/>
        <v>81.150000000000006</v>
      </c>
      <c r="DA6" s="22">
        <f t="shared" si="11"/>
        <v>82.98</v>
      </c>
      <c r="DB6" s="22">
        <f t="shared" si="11"/>
        <v>87.28</v>
      </c>
      <c r="DC6" s="22">
        <f t="shared" si="11"/>
        <v>87.41</v>
      </c>
      <c r="DD6" s="22">
        <f t="shared" si="11"/>
        <v>87.08</v>
      </c>
      <c r="DE6" s="22">
        <f t="shared" si="11"/>
        <v>87.26</v>
      </c>
      <c r="DF6" s="22">
        <f t="shared" si="11"/>
        <v>87.57</v>
      </c>
      <c r="DG6" s="21" t="str">
        <f>IF(DG7="","",IF(DG7="-","【-】","【"&amp;SUBSTITUTE(TEXT(DG7,"#,##0.00"),"-","△")&amp;"】"))</f>
        <v>【90.12】</v>
      </c>
      <c r="DH6" s="22">
        <f>IF(DH7="",NA(),DH7)</f>
        <v>50.18</v>
      </c>
      <c r="DI6" s="22">
        <f t="shared" ref="DI6:DQ6" si="12">IF(DI7="",NA(),DI7)</f>
        <v>51.7</v>
      </c>
      <c r="DJ6" s="22">
        <f t="shared" si="12"/>
        <v>52.96</v>
      </c>
      <c r="DK6" s="22">
        <f t="shared" si="12"/>
        <v>53.8</v>
      </c>
      <c r="DL6" s="22">
        <f t="shared" si="12"/>
        <v>54.55</v>
      </c>
      <c r="DM6" s="22">
        <f t="shared" si="12"/>
        <v>46.94</v>
      </c>
      <c r="DN6" s="22">
        <f t="shared" si="12"/>
        <v>47.62</v>
      </c>
      <c r="DO6" s="22">
        <f t="shared" si="12"/>
        <v>48.55</v>
      </c>
      <c r="DP6" s="22">
        <f t="shared" si="12"/>
        <v>49.2</v>
      </c>
      <c r="DQ6" s="22">
        <f t="shared" si="12"/>
        <v>50.01</v>
      </c>
      <c r="DR6" s="21" t="str">
        <f>IF(DR7="","",IF(DR7="-","【-】","【"&amp;SUBSTITUTE(TEXT(DR7,"#,##0.00"),"-","△")&amp;"】"))</f>
        <v>【50.88】</v>
      </c>
      <c r="DS6" s="22">
        <f>IF(DS7="",NA(),DS7)</f>
        <v>18.239999999999998</v>
      </c>
      <c r="DT6" s="22">
        <f t="shared" ref="DT6:EB6" si="13">IF(DT7="",NA(),DT7)</f>
        <v>22.63</v>
      </c>
      <c r="DU6" s="22">
        <f t="shared" si="13"/>
        <v>25.31</v>
      </c>
      <c r="DV6" s="22">
        <f t="shared" si="13"/>
        <v>26.33</v>
      </c>
      <c r="DW6" s="22">
        <f t="shared" si="13"/>
        <v>28.96</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0.28999999999999998</v>
      </c>
      <c r="EE6" s="22">
        <f t="shared" ref="EE6:EM6" si="14">IF(EE7="",NA(),EE7)</f>
        <v>0.33</v>
      </c>
      <c r="EF6" s="22">
        <f t="shared" si="14"/>
        <v>0.32</v>
      </c>
      <c r="EG6" s="22">
        <f t="shared" si="14"/>
        <v>0.33</v>
      </c>
      <c r="EH6" s="22">
        <f t="shared" si="14"/>
        <v>0.33</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2">
      <c r="A7" s="15"/>
      <c r="B7" s="24">
        <v>2021</v>
      </c>
      <c r="C7" s="24">
        <v>462039</v>
      </c>
      <c r="D7" s="24">
        <v>46</v>
      </c>
      <c r="E7" s="24">
        <v>1</v>
      </c>
      <c r="F7" s="24">
        <v>0</v>
      </c>
      <c r="G7" s="24">
        <v>1</v>
      </c>
      <c r="H7" s="24" t="s">
        <v>92</v>
      </c>
      <c r="I7" s="24" t="s">
        <v>93</v>
      </c>
      <c r="J7" s="24" t="s">
        <v>94</v>
      </c>
      <c r="K7" s="24" t="s">
        <v>95</v>
      </c>
      <c r="L7" s="24" t="s">
        <v>96</v>
      </c>
      <c r="M7" s="24" t="s">
        <v>97</v>
      </c>
      <c r="N7" s="25" t="s">
        <v>98</v>
      </c>
      <c r="O7" s="25">
        <v>85.77</v>
      </c>
      <c r="P7" s="25">
        <v>95.59</v>
      </c>
      <c r="Q7" s="25">
        <v>2805</v>
      </c>
      <c r="R7" s="25">
        <v>101522</v>
      </c>
      <c r="S7" s="25">
        <v>448.15</v>
      </c>
      <c r="T7" s="25">
        <v>226.54</v>
      </c>
      <c r="U7" s="25">
        <v>95921</v>
      </c>
      <c r="V7" s="25">
        <v>238.59</v>
      </c>
      <c r="W7" s="25">
        <v>402.03</v>
      </c>
      <c r="X7" s="25">
        <v>124.5</v>
      </c>
      <c r="Y7" s="25">
        <v>125.98</v>
      </c>
      <c r="Z7" s="25">
        <v>121.74</v>
      </c>
      <c r="AA7" s="25">
        <v>121.22</v>
      </c>
      <c r="AB7" s="25">
        <v>122.51</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953.09</v>
      </c>
      <c r="AU7" s="25">
        <v>1242.95</v>
      </c>
      <c r="AV7" s="25">
        <v>1363.03</v>
      </c>
      <c r="AW7" s="25">
        <v>1351.48</v>
      </c>
      <c r="AX7" s="25">
        <v>1355.08</v>
      </c>
      <c r="AY7" s="25">
        <v>355.5</v>
      </c>
      <c r="AZ7" s="25">
        <v>349.83</v>
      </c>
      <c r="BA7" s="25">
        <v>360.86</v>
      </c>
      <c r="BB7" s="25">
        <v>350.79</v>
      </c>
      <c r="BC7" s="25">
        <v>354.57</v>
      </c>
      <c r="BD7" s="25">
        <v>261.51</v>
      </c>
      <c r="BE7" s="25">
        <v>174.34</v>
      </c>
      <c r="BF7" s="25">
        <v>164.01</v>
      </c>
      <c r="BG7" s="25">
        <v>153.81</v>
      </c>
      <c r="BH7" s="25">
        <v>150.88999999999999</v>
      </c>
      <c r="BI7" s="25">
        <v>130.77000000000001</v>
      </c>
      <c r="BJ7" s="25">
        <v>312.58</v>
      </c>
      <c r="BK7" s="25">
        <v>314.87</v>
      </c>
      <c r="BL7" s="25">
        <v>309.27999999999997</v>
      </c>
      <c r="BM7" s="25">
        <v>322.92</v>
      </c>
      <c r="BN7" s="25">
        <v>303.45999999999998</v>
      </c>
      <c r="BO7" s="25">
        <v>265.16000000000003</v>
      </c>
      <c r="BP7" s="25">
        <v>120.95</v>
      </c>
      <c r="BQ7" s="25">
        <v>117.68</v>
      </c>
      <c r="BR7" s="25">
        <v>115.99</v>
      </c>
      <c r="BS7" s="25">
        <v>104.36</v>
      </c>
      <c r="BT7" s="25">
        <v>113.59</v>
      </c>
      <c r="BU7" s="25">
        <v>104.57</v>
      </c>
      <c r="BV7" s="25">
        <v>103.54</v>
      </c>
      <c r="BW7" s="25">
        <v>103.32</v>
      </c>
      <c r="BX7" s="25">
        <v>100.85</v>
      </c>
      <c r="BY7" s="25">
        <v>103.79</v>
      </c>
      <c r="BZ7" s="25">
        <v>102.35</v>
      </c>
      <c r="CA7" s="25">
        <v>122.52</v>
      </c>
      <c r="CB7" s="25">
        <v>126.02</v>
      </c>
      <c r="CC7" s="25">
        <v>127.79</v>
      </c>
      <c r="CD7" s="25">
        <v>132.38</v>
      </c>
      <c r="CE7" s="25">
        <v>130.53</v>
      </c>
      <c r="CF7" s="25">
        <v>165.47</v>
      </c>
      <c r="CG7" s="25">
        <v>167.46</v>
      </c>
      <c r="CH7" s="25">
        <v>168.56</v>
      </c>
      <c r="CI7" s="25">
        <v>167.1</v>
      </c>
      <c r="CJ7" s="25">
        <v>167.86</v>
      </c>
      <c r="CK7" s="25">
        <v>167.74</v>
      </c>
      <c r="CL7" s="25">
        <v>77.3</v>
      </c>
      <c r="CM7" s="25">
        <v>79.16</v>
      </c>
      <c r="CN7" s="25">
        <v>77.77</v>
      </c>
      <c r="CO7" s="25">
        <v>79.91</v>
      </c>
      <c r="CP7" s="25">
        <v>78.069999999999993</v>
      </c>
      <c r="CQ7" s="25">
        <v>59.74</v>
      </c>
      <c r="CR7" s="25">
        <v>59.46</v>
      </c>
      <c r="CS7" s="25">
        <v>59.51</v>
      </c>
      <c r="CT7" s="25">
        <v>59.91</v>
      </c>
      <c r="CU7" s="25">
        <v>59.4</v>
      </c>
      <c r="CV7" s="25">
        <v>60.29</v>
      </c>
      <c r="CW7" s="25">
        <v>81.09</v>
      </c>
      <c r="CX7" s="25">
        <v>79.58</v>
      </c>
      <c r="CY7" s="25">
        <v>81.180000000000007</v>
      </c>
      <c r="CZ7" s="25">
        <v>81.150000000000006</v>
      </c>
      <c r="DA7" s="25">
        <v>82.98</v>
      </c>
      <c r="DB7" s="25">
        <v>87.28</v>
      </c>
      <c r="DC7" s="25">
        <v>87.41</v>
      </c>
      <c r="DD7" s="25">
        <v>87.08</v>
      </c>
      <c r="DE7" s="25">
        <v>87.26</v>
      </c>
      <c r="DF7" s="25">
        <v>87.57</v>
      </c>
      <c r="DG7" s="25">
        <v>90.12</v>
      </c>
      <c r="DH7" s="25">
        <v>50.18</v>
      </c>
      <c r="DI7" s="25">
        <v>51.7</v>
      </c>
      <c r="DJ7" s="25">
        <v>52.96</v>
      </c>
      <c r="DK7" s="25">
        <v>53.8</v>
      </c>
      <c r="DL7" s="25">
        <v>54.55</v>
      </c>
      <c r="DM7" s="25">
        <v>46.94</v>
      </c>
      <c r="DN7" s="25">
        <v>47.62</v>
      </c>
      <c r="DO7" s="25">
        <v>48.55</v>
      </c>
      <c r="DP7" s="25">
        <v>49.2</v>
      </c>
      <c r="DQ7" s="25">
        <v>50.01</v>
      </c>
      <c r="DR7" s="25">
        <v>50.88</v>
      </c>
      <c r="DS7" s="25">
        <v>18.239999999999998</v>
      </c>
      <c r="DT7" s="25">
        <v>22.63</v>
      </c>
      <c r="DU7" s="25">
        <v>25.31</v>
      </c>
      <c r="DV7" s="25">
        <v>26.33</v>
      </c>
      <c r="DW7" s="25">
        <v>28.96</v>
      </c>
      <c r="DX7" s="25">
        <v>14.48</v>
      </c>
      <c r="DY7" s="25">
        <v>16.27</v>
      </c>
      <c r="DZ7" s="25">
        <v>17.11</v>
      </c>
      <c r="EA7" s="25">
        <v>18.329999999999998</v>
      </c>
      <c r="EB7" s="25">
        <v>20.27</v>
      </c>
      <c r="EC7" s="25">
        <v>22.3</v>
      </c>
      <c r="ED7" s="25">
        <v>0.28999999999999998</v>
      </c>
      <c r="EE7" s="25">
        <v>0.33</v>
      </c>
      <c r="EF7" s="25">
        <v>0.32</v>
      </c>
      <c r="EG7" s="25">
        <v>0.33</v>
      </c>
      <c r="EH7" s="25">
        <v>0.33</v>
      </c>
      <c r="EI7" s="25">
        <v>0.75</v>
      </c>
      <c r="EJ7" s="25">
        <v>0.63</v>
      </c>
      <c r="EK7" s="25">
        <v>0.63</v>
      </c>
      <c r="EL7" s="25">
        <v>0.6</v>
      </c>
      <c r="EM7" s="25">
        <v>0.56000000000000005</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104</v>
      </c>
    </row>
    <row r="12" spans="1:144" x14ac:dyDescent="0.2">
      <c r="B12">
        <v>1</v>
      </c>
      <c r="C12">
        <v>1</v>
      </c>
      <c r="D12">
        <v>1</v>
      </c>
      <c r="E12">
        <v>2</v>
      </c>
      <c r="F12">
        <v>3</v>
      </c>
      <c r="G12" t="s">
        <v>105</v>
      </c>
    </row>
    <row r="13" spans="1:144" x14ac:dyDescent="0.2">
      <c r="B13" t="s">
        <v>106</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2023-01-18T02:33:39Z</cp:lastPrinted>
  <dcterms:created xsi:type="dcterms:W3CDTF">2022-12-01T01:06:52Z</dcterms:created>
  <dcterms:modified xsi:type="dcterms:W3CDTF">2023-01-25T10:15:26Z</dcterms:modified>
  <cp:category/>
</cp:coreProperties>
</file>