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3与論町【済】\"/>
    </mc:Choice>
  </mc:AlternateContent>
  <workbookProtection workbookAlgorithmName="SHA-512" workbookHashValue="xhuiFRm8/X6ZqW61noQ3cHBDkj4cpDHaR6eyqJ4Nn5kExasxBsCNptqSkrg+MsYFAHXHWMY2QcqcL+1E6WMq7g==" workbookSaltValue="nYdwrMoevyzcU2UegWIT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B10"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<sst xmlns="http://schemas.openxmlformats.org/spreadsheetml/2006/main" count="236" uniqueCount="120">
  <si>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</si>
  <si>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</si>
  <si>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</si>
  <si>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</si>
  <si>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</si>
  <si>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</si>
  <si>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</si>
  <si>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</si>
  <si>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</si>
  <si>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</si>
  <si>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</si>
  <si>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</si>
  <si>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</si>
  <si>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</si>
  <si>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</si>
  <si>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</si>
  <si>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</si>
  <si>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</si>
  <si>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</si>
  <si>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</si>
  <si>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</si>
  <si>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</si>
  <si>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</si>
  <si>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</si>
  <si>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</si>
  <si>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</si>
  <si>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</si>
  <si>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</si>
  <si>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</si>
  <si>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</si>
  <si>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</si>
  <si>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</si>
  <si>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</si>
  <si>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</si>
  <si>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</si>
  <si>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</si>
  <si>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</si>
  <si>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</si>
  <si>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</si>
  <si>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</si>
  <si>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</si>
  <si>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</si>
  <si>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</si>
  <si>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</si>
  <si>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</si>
  <si>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</si>
  <si>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</si>
  <si>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</si>
  <si>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</si>
  <si>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</si>
  <si>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</si>
  <si>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</si>
  <si>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</si>
  <si>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</si>
  <si>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</si>
  <si>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</si>
  <si>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</si>
  <si>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</si>
  <si>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</si>
  <si>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</si>
  <si>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</si>
  <si>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</si>
  <si>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</si>
  <si>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</si>
  <si>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</si>
  <si>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</si>
  <si>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</si>
  <si>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</si>
  <si>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</si>
  <si>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</si>
  <si>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</si>
  <si>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</si>
  <si>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</si>
  <si>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</si>
  <si>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</si>
  <si>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</si>
  <si>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</si>
  <si>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</si>
  <si>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</si>
  <si>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</si>
  <si>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</si>
  <si>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</si>
  <si>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</si>
  <si>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</si>
  <si>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</si>
  <si>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</si>
  <si>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</si>
  <si>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</si>
  <si>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</si>
  <si>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</si>
  <si>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</si>
  <si>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</si>
  <si>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</si>
  <si>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</si>
  <si>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</si>
  <si>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</si>
  <si>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</si>
  <si>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</si>
  <si>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</si>
  <si>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</si>
  <si>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</si>
  <si>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</si>
  <si>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</si>
  <si>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</si>
  <si>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</si>
  <si>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</si>
  <si>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</si>
  <si>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</si>
  <si>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</si>
  <si>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</si>
  <si>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</si>
  <si>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</si>
  <si>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</si>
  <si>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</si>
  <si>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</si>
  <si>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</si>
  <si>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</si>
  <si>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与論町農業集落排水事業（下水道事業）の経営状況は、収支が赤字のため、与論町一般会計から不足額を補填し収支が等しくなるよう繰入を行っており健全経営が行えていない。また、汚水処理原価（１㎥約１８０円）が使用料（１㎥９３円（税抜））を上回っており、汚水処理量が増えると損失も増えるようになっている。今後安定した経営を行うためには、維持管理費の削減に努めながら、利用者や議会のコンセンサスを得て、料金改定を行う必要がある。
　なお、供用開始以前に建築された家屋の中には、単独浄化槽を設置し、集落排水へ接続されていない場合があるので、加入促進を図り、汚水処理の向上とともに利用者の増加を目指したい。</t>
    <rPh sb="93" eb="94">
      <t>ヤク</t>
    </rPh>
    <rPh sb="115" eb="117">
      <t>ウワマワ</t>
    </rPh>
    <rPh sb="124" eb="126">
      <t>ショリ</t>
    </rPh>
    <rPh sb="126" eb="127">
      <t>リョウ</t>
    </rPh>
    <rPh sb="128" eb="129">
      <t>フ</t>
    </rPh>
    <rPh sb="135" eb="136">
      <t>フ</t>
    </rPh>
    <rPh sb="169" eb="171">
      <t>サクゲン</t>
    </rPh>
    <rPh sb="213" eb="215">
      <t>キョウヨウ</t>
    </rPh>
    <rPh sb="228" eb="229">
      <t>ナカ</t>
    </rPh>
    <rPh sb="232" eb="234">
      <t>タンドク</t>
    </rPh>
    <rPh sb="238" eb="240">
      <t>セッチ</t>
    </rPh>
    <rPh sb="247" eb="249">
      <t>セツゾク</t>
    </rPh>
    <rPh sb="255" eb="257">
      <t>バアイ</t>
    </rPh>
    <rPh sb="271" eb="273">
      <t>オスイ</t>
    </rPh>
    <rPh sb="273" eb="275">
      <t>ショリ</t>
    </rPh>
    <rPh sb="276" eb="278">
      <t>コウジョウ</t>
    </rPh>
    <phoneticPr fontId="4"/>
  </si>
  <si>
    <r>
      <t>　与論町農業集落排水事業（下水道事業）の経営状況は、支出（施設の維持管理費や建設時の地方債の利息返済）が収入（施設使用料）を上回り、赤字となっている。そのため、不足額を与論町一般会計から補填し、収入が支出と等しくなるよう繰入を行っており、健全な経営ができていない（表①、⑤）。また、施設の供用開始（平成７年）から２５年が経過し、機械設備が劣化しているため、修繕等の費用がかさみ、今後維持管理費が増加していく可能性が高い。収入と支出のバランスをとるためには、適正な料金設定を行う必要がある。
【①単年度の収支】収益的収支比率
　支出（施設の維持管理費や建設時の地方債の利息返済）が収入（施設使用料）を上回り、赤字となっている。そのため、不足額を与論町一般会計から補填し経営を行っている。
【②累積欠損】累積欠損</t>
    </r>
    <r>
      <rPr>
        <b/>
        <sz val="7"/>
        <rFont val="ＭＳ ゴシック"/>
        <family val="3"/>
        <charset val="128"/>
      </rPr>
      <t>金</t>
    </r>
    <r>
      <rPr>
        <b/>
        <sz val="7"/>
        <color theme="1"/>
        <rFont val="ＭＳ ゴシック"/>
        <family val="3"/>
        <charset val="128"/>
      </rPr>
      <t>比率、【③支払能力】流動比率
　省略
【④債務残高】企業債残高対事業規模比率
　債務残高が類似団体と比較して少ない状況にあるのは、これまで大がかりな更新を行っていないためであるが、平成２８年度に実施した施設の機能診断により、機械設備に劣化があることが判明した。令和２年度より本格的な更新を行っており、債</t>
    </r>
    <r>
      <rPr>
        <b/>
        <sz val="7"/>
        <rFont val="ＭＳ ゴシック"/>
        <family val="3"/>
        <charset val="128"/>
      </rPr>
      <t>務が</t>
    </r>
    <r>
      <rPr>
        <b/>
        <sz val="7"/>
        <color theme="1"/>
        <rFont val="ＭＳ ゴシック"/>
        <family val="3"/>
        <charset val="128"/>
      </rPr>
      <t>増加する見込みである。
【⑤料金水準の適切性】</t>
    </r>
    <r>
      <rPr>
        <b/>
        <sz val="7"/>
        <rFont val="ＭＳ ゴシック"/>
        <family val="3"/>
        <charset val="128"/>
      </rPr>
      <t>経費回収率</t>
    </r>
    <r>
      <rPr>
        <b/>
        <sz val="7"/>
        <color theme="1"/>
        <rFont val="ＭＳ ゴシック"/>
        <family val="3"/>
        <charset val="128"/>
      </rPr>
      <t xml:space="preserve">
　指標の意味は、使用料で回収すべき経費を、どの程度使用料で賄えているかを示している。そのため、指標が１００％以上となるべきだが、与論町は約５７％となっている。表①で示すとおり、経費の削減や適切な料金設定が必要となる。
【⑥費用の効率性】汚水処理原価
　類似団体と比較して低い値となっている。しかし、１㎥の汚水処理に要した経費が使用料（１㎥あたり９３円（税抜））より高い値となっているため、汚水量が増えると損失が増加する結果となっている。
【⑦施設の効率性】施設利用率
　施設・設備が一日に対応可能な処理能力に対する、一日平均処理水量（晴天時）の割合となっている。与論町の人口減少とともに処理量が減少する事が見込まれるため、施設が遊休状態とならないよう、施設の更新時にダウンサイジング（小規模化）や処理区域の再検討等を行い適切な施設規模を維持する必要がある。
【⑧使用料対象の補足】水洗化率
　水洗化率は１００％を示しているが、古い家屋は単独浄化槽が設置され、洗濯等の排水は処理されずに側溝に直接流れている場合があるため、集落排水への接続を促進する必要がある。
</t>
    </r>
    <rPh sb="36" eb="37">
      <t>ヒ</t>
    </rPh>
    <rPh sb="52" eb="54">
      <t>シュウニュウ</t>
    </rPh>
    <rPh sb="164" eb="166">
      <t>キカイ</t>
    </rPh>
    <rPh sb="166" eb="168">
      <t>セツビ</t>
    </rPh>
    <rPh sb="169" eb="171">
      <t>レッカ</t>
    </rPh>
    <rPh sb="178" eb="180">
      <t>シュウゼン</t>
    </rPh>
    <rPh sb="180" eb="181">
      <t>トウ</t>
    </rPh>
    <rPh sb="182" eb="184">
      <t>ヒヨウ</t>
    </rPh>
    <rPh sb="189" eb="191">
      <t>コンゴ</t>
    </rPh>
    <rPh sb="191" eb="193">
      <t>イジ</t>
    </rPh>
    <rPh sb="193" eb="195">
      <t>カンリ</t>
    </rPh>
    <rPh sb="195" eb="196">
      <t>ヒ</t>
    </rPh>
    <rPh sb="197" eb="199">
      <t>ゾウカ</t>
    </rPh>
    <rPh sb="203" eb="206">
      <t>カノウセイ</t>
    </rPh>
    <rPh sb="207" eb="208">
      <t>タカ</t>
    </rPh>
    <rPh sb="210" eb="212">
      <t>シュウニュウ</t>
    </rPh>
    <rPh sb="213" eb="215">
      <t>シシュツ</t>
    </rPh>
    <rPh sb="355" eb="356">
      <t>キン</t>
    </rPh>
    <rPh sb="425" eb="426">
      <t>オオ</t>
    </rPh>
    <rPh sb="430" eb="432">
      <t>コウシン</t>
    </rPh>
    <rPh sb="453" eb="455">
      <t>ジッシ</t>
    </rPh>
    <rPh sb="468" eb="470">
      <t>キカイ</t>
    </rPh>
    <rPh sb="470" eb="472">
      <t>セツビ</t>
    </rPh>
    <rPh sb="473" eb="475">
      <t>レッカ</t>
    </rPh>
    <rPh sb="481" eb="483">
      <t>ハンメイ</t>
    </rPh>
    <rPh sb="486" eb="488">
      <t>レイワ</t>
    </rPh>
    <rPh sb="489" eb="491">
      <t>ネンド</t>
    </rPh>
    <rPh sb="493" eb="496">
      <t>ホンカクテキ</t>
    </rPh>
    <rPh sb="497" eb="499">
      <t>コウシン</t>
    </rPh>
    <rPh sb="500" eb="501">
      <t>オコナ</t>
    </rPh>
    <rPh sb="506" eb="508">
      <t>サイム</t>
    </rPh>
    <rPh sb="513" eb="515">
      <t>ミコ</t>
    </rPh>
    <rPh sb="532" eb="534">
      <t>ケイヒ</t>
    </rPh>
    <rPh sb="534" eb="537">
      <t>カイシュウリツ</t>
    </rPh>
    <rPh sb="592" eb="594">
      <t>イジョウ</t>
    </rPh>
    <rPh sb="606" eb="607">
      <t>ヤク</t>
    </rPh>
    <rPh sb="617" eb="618">
      <t>ヒョウ</t>
    </rPh>
    <rPh sb="620" eb="621">
      <t>シメ</t>
    </rPh>
    <rPh sb="734" eb="735">
      <t>リョウ</t>
    </rPh>
    <rPh sb="736" eb="737">
      <t>フ</t>
    </rPh>
    <rPh sb="743" eb="745">
      <t>ゾウカ</t>
    </rPh>
    <rPh sb="747" eb="749">
      <t>ケッカ</t>
    </rPh>
    <rPh sb="953" eb="955">
      <t>カオク</t>
    </rPh>
    <rPh sb="962" eb="964">
      <t>セッチ</t>
    </rPh>
    <rPh sb="974" eb="976">
      <t>ショリ</t>
    </rPh>
    <rPh sb="980" eb="982">
      <t>ソッコウ</t>
    </rPh>
    <rPh sb="983" eb="985">
      <t>チョクセツ</t>
    </rPh>
    <rPh sb="985" eb="986">
      <t>ナガ</t>
    </rPh>
    <rPh sb="990" eb="992">
      <t>バアイ</t>
    </rPh>
    <rPh sb="998" eb="1000">
      <t>シュウラク</t>
    </rPh>
    <rPh sb="1000" eb="1002">
      <t>ハイスイ</t>
    </rPh>
    <rPh sb="1004" eb="1006">
      <t>セツゾク</t>
    </rPh>
    <rPh sb="1007" eb="1009">
      <t>ソクシン</t>
    </rPh>
    <rPh sb="1011" eb="1013">
      <t>ヒツヨウ</t>
    </rPh>
    <phoneticPr fontId="4"/>
  </si>
  <si>
    <t>　平成７年の供用開始から２５年が経過している。平成２８年度に行った機能診断事業の結果、管路について経年劣化はみられなかったが、処理施設の機械設備に劣化があることが判明した。
　平成２９年度に最適整備構想策定事業、平成３０年度に調査・計画策定事業を実施しており、それに基づき令和２年度より令和５年度にかけて本格的な更新を行っている。</t>
    <rPh sb="6" eb="8">
      <t>キョウヨウ</t>
    </rPh>
    <rPh sb="14" eb="15">
      <t>ネン</t>
    </rPh>
    <rPh sb="23" eb="25">
      <t>ヘイセイ</t>
    </rPh>
    <rPh sb="27" eb="29">
      <t>ネンド</t>
    </rPh>
    <rPh sb="30" eb="31">
      <t>オコナ</t>
    </rPh>
    <rPh sb="33" eb="35">
      <t>キノウ</t>
    </rPh>
    <rPh sb="35" eb="37">
      <t>シンダン</t>
    </rPh>
    <rPh sb="37" eb="39">
      <t>ジギョウ</t>
    </rPh>
    <rPh sb="40" eb="42">
      <t>ケッカ</t>
    </rPh>
    <rPh sb="63" eb="65">
      <t>ショリ</t>
    </rPh>
    <rPh sb="68" eb="70">
      <t>キカイ</t>
    </rPh>
    <rPh sb="70" eb="72">
      <t>セツビ</t>
    </rPh>
    <rPh sb="81" eb="83">
      <t>ハンメイ</t>
    </rPh>
    <rPh sb="88" eb="90">
      <t>ヘイセイ</t>
    </rPh>
    <rPh sb="92" eb="94">
      <t>ネンド</t>
    </rPh>
    <rPh sb="95" eb="97">
      <t>サイテキ</t>
    </rPh>
    <rPh sb="97" eb="99">
      <t>セイビ</t>
    </rPh>
    <rPh sb="99" eb="101">
      <t>コウソウ</t>
    </rPh>
    <rPh sb="101" eb="103">
      <t>サクテイ</t>
    </rPh>
    <rPh sb="103" eb="105">
      <t>ジギョウ</t>
    </rPh>
    <rPh sb="106" eb="108">
      <t>ヘイセイ</t>
    </rPh>
    <rPh sb="110" eb="112">
      <t>ネンド</t>
    </rPh>
    <rPh sb="113" eb="115">
      <t>チョウサ</t>
    </rPh>
    <rPh sb="116" eb="118">
      <t>ケイカク</t>
    </rPh>
    <rPh sb="118" eb="120">
      <t>サクテイ</t>
    </rPh>
    <rPh sb="120" eb="122">
      <t>ジギョウ</t>
    </rPh>
    <rPh sb="123" eb="125">
      <t>ジッシ</t>
    </rPh>
    <rPh sb="133" eb="134">
      <t>モト</t>
    </rPh>
    <rPh sb="136" eb="138">
      <t>レイワ</t>
    </rPh>
    <rPh sb="139" eb="141">
      <t>ネンド</t>
    </rPh>
    <rPh sb="143" eb="145">
      <t>レイワ</t>
    </rPh>
    <rPh sb="146" eb="148">
      <t>ネンド</t>
    </rPh>
    <rPh sb="152" eb="155">
      <t>ホンカクテキ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</si>
</sst>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7"/>
      <color theme="1"/>
      <name val="ＭＳ ゴシック"/>
      <family val="3"/>
      <charset val="128"/>
    </font>
    <font>
      <b/>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BB-4095-B138-6A1545C863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48BB-4095-B138-6A1545C863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38.090000000000003</c:v>
                </c:pt>
                <c:pt idx="1">
                  <c:v>35.799999999999997</c:v>
                </c:pt>
                <c:pt idx="2">
                  <c:v>36.07</c:v>
                </c:pt>
                <c:pt idx="3">
                  <c:v>37.549999999999997</c:v>
                </c:pt>
                <c:pt idx="4">
                  <c:v>32.17</c:v>
                </c:pt>
              </c:numCache>
            </c:numRef>
          </c:val>
          <c:extLst>
            <c:ext xmlns:c16="http://schemas.microsoft.com/office/drawing/2014/chart" uri="{C3380CC4-5D6E-409C-BE32-E72D297353CC}">
              <c16:uniqueId val="{00000000-C979-405F-BC46-D85EB37476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C979-405F-BC46-D85EB37476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541-4800-9E47-CF9674EF86E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3541-4800-9E47-CF9674EF86E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72.59</c:v>
                </c:pt>
                <c:pt idx="1">
                  <c:v>86.55</c:v>
                </c:pt>
                <c:pt idx="2">
                  <c:v>90.61</c:v>
                </c:pt>
                <c:pt idx="3">
                  <c:v>85.83</c:v>
                </c:pt>
                <c:pt idx="4">
                  <c:v>87.7</c:v>
                </c:pt>
              </c:numCache>
            </c:numRef>
          </c:val>
          <c:extLst>
            <c:ext xmlns:c16="http://schemas.microsoft.com/office/drawing/2014/chart" uri="{C3380CC4-5D6E-409C-BE32-E72D297353CC}">
              <c16:uniqueId val="{00000000-CFBF-4832-A100-6F24ECD69ED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BF-4832-A100-6F24ECD69ED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7B-4BAF-8A17-66E455B817F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7B-4BAF-8A17-66E455B817F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A5-4C0E-A978-6BE510A984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A5-4C0E-A978-6BE510A984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BF-44BC-9887-75AF30F08D2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BF-44BC-9887-75AF30F08D2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2B-4619-9B8F-AFD1097A032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2B-4619-9B8F-AFD1097A032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277.56</c:v>
                </c:pt>
                <c:pt idx="1">
                  <c:v>105.48</c:v>
                </c:pt>
                <c:pt idx="2">
                  <c:v>84.54</c:v>
                </c:pt>
                <c:pt idx="3">
                  <c:v>57.58</c:v>
                </c:pt>
                <c:pt idx="4">
                  <c:v>34.229999999999997</c:v>
                </c:pt>
              </c:numCache>
            </c:numRef>
          </c:val>
          <c:extLst>
            <c:ext xmlns:c16="http://schemas.microsoft.com/office/drawing/2014/chart" uri="{C3380CC4-5D6E-409C-BE32-E72D297353CC}">
              <c16:uniqueId val="{00000000-8200-4213-94B8-1CBFEB2532B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8200-4213-94B8-1CBFEB2532B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68.69</c:v>
                </c:pt>
                <c:pt idx="1">
                  <c:v>60.8</c:v>
                </c:pt>
                <c:pt idx="2">
                  <c:v>44.34</c:v>
                </c:pt>
                <c:pt idx="3">
                  <c:v>50.97</c:v>
                </c:pt>
                <c:pt idx="4">
                  <c:v>57.82</c:v>
                </c:pt>
              </c:numCache>
            </c:numRef>
          </c:val>
          <c:extLst>
            <c:ext xmlns:c16="http://schemas.microsoft.com/office/drawing/2014/chart" uri="{C3380CC4-5D6E-409C-BE32-E72D297353CC}">
              <c16:uniqueId val="{00000000-8262-4683-978C-3C232AA02C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262-4683-978C-3C232AA02C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171.94</c:v>
                </c:pt>
                <c:pt idx="2">
                  <c:v>231.82</c:v>
                </c:pt>
                <c:pt idx="3">
                  <c:v>199.58</c:v>
                </c:pt>
                <c:pt idx="4">
                  <c:v>178.56</c:v>
                </c:pt>
              </c:numCache>
            </c:numRef>
          </c:val>
          <c:extLst>
            <c:ext xmlns:c16="http://schemas.microsoft.com/office/drawing/2014/chart" uri="{C3380CC4-5D6E-409C-BE32-E72D297353CC}">
              <c16:uniqueId val="{00000000-9FEA-43D7-9E2E-02AD7BD7C63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9FEA-43D7-9E2E-02AD7BD7C63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与論町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5219</v>
      </c>
      <c r="AM8" s="51"/>
      <c r="AN8" s="51"/>
      <c r="AO8" s="51"/>
      <c r="AP8" s="51"/>
      <c r="AQ8" s="51"/>
      <c r="AR8" s="51"/>
      <c r="AS8" s="51"/>
      <c r="AT8" s="46">
        <f>データ!T6</f>
        <v>20.58</v>
      </c>
      <c r="AU8" s="46"/>
      <c r="AV8" s="46"/>
      <c r="AW8" s="46"/>
      <c r="AX8" s="46"/>
      <c r="AY8" s="46"/>
      <c r="AZ8" s="46"/>
      <c r="BA8" s="46"/>
      <c r="BB8" s="46">
        <f>データ!U6</f>
        <v>253.6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19.760000000000002</v>
      </c>
      <c r="Q10" s="46"/>
      <c r="R10" s="46"/>
      <c r="S10" s="46"/>
      <c r="T10" s="46"/>
      <c r="U10" s="46"/>
      <c r="V10" s="46"/>
      <c r="W10" s="46">
        <f>データ!Q6</f>
        <v>100</v>
      </c>
      <c r="X10" s="46"/>
      <c r="Y10" s="46"/>
      <c r="Z10" s="46"/>
      <c r="AA10" s="46"/>
      <c r="AB10" s="46"/>
      <c r="AC10" s="46"/>
      <c r="AD10" s="51">
        <f>データ!R6</f>
        <v>2046</v>
      </c>
      <c r="AE10" s="51"/>
      <c r="AF10" s="51"/>
      <c r="AG10" s="51"/>
      <c r="AH10" s="51"/>
      <c r="AI10" s="51"/>
      <c r="AJ10" s="51"/>
      <c r="AK10" s="2"/>
      <c r="AL10" s="51">
        <f>データ!V6</f>
        <v>1006</v>
      </c>
      <c r="AM10" s="51"/>
      <c r="AN10" s="51"/>
      <c r="AO10" s="51"/>
      <c r="AP10" s="51"/>
      <c r="AQ10" s="51"/>
      <c r="AR10" s="51"/>
      <c r="AS10" s="51"/>
      <c r="AT10" s="46">
        <f>データ!W6</f>
        <v>0.6</v>
      </c>
      <c r="AU10" s="46"/>
      <c r="AV10" s="46"/>
      <c r="AW10" s="46"/>
      <c r="AX10" s="46"/>
      <c r="AY10" s="46"/>
      <c r="AZ10" s="46"/>
      <c r="BA10" s="46"/>
      <c r="BB10" s="46">
        <f>データ!X6</f>
        <v>1676.67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dcn1JBjG0sKg0k3+qy35EnLKHfPH5hi9ZDzWzVCijFbW5t2Gnw6YDXf0BL0ZSjLESQb6DZw1/7iOT1bNrTsTGQ==" saltValue="tnpAZmsOU6UBqgAvwpgDrg=="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465356</v>
      </c>
      <c r="D6" s="33">
        <f t="shared" si="3"/>
        <v>47</v>
      </c>
      <c r="E6" s="33">
        <f t="shared" si="3"/>
        <v>17</v>
      </c>
      <c r="F6" s="33">
        <f t="shared" si="3"/>
        <v>5</v>
      </c>
      <c r="G6" s="33">
        <f t="shared" si="3"/>
        <v>0</v>
      </c>
      <c r="H6" s="33" t="str">
        <f t="shared" si="3"/>
        <v>鹿児島県　与論町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19.760000000000002</v>
      </c>
      <c r="Q6" s="34">
        <f t="shared" si="3"/>
        <v>100</v>
      </c>
      <c r="R6" s="34">
        <f t="shared" si="3"/>
        <v>2046</v>
      </c>
      <c r="S6" s="34">
        <f t="shared" si="3"/>
        <v>5219</v>
      </c>
      <c r="T6" s="34">
        <f t="shared" si="3"/>
        <v>20.58</v>
      </c>
      <c r="U6" s="34">
        <f t="shared" si="3"/>
        <v>253.6</v>
      </c>
      <c r="V6" s="34">
        <f t="shared" si="3"/>
        <v>1006</v>
      </c>
      <c r="W6" s="34">
        <f t="shared" si="3"/>
        <v>0.6</v>
      </c>
      <c r="X6" s="34">
        <f t="shared" si="3"/>
        <v>1676.67</v>
      </c>
      <c r="Y6" s="35">
        <f>IF(Y7="",NA(),Y7)</f>
        <v>72.59</v>
      </c>
      <c r="Z6" s="35">
        <f t="shared" ref="Z6:AH6" si="4">IF(Z7="",NA(),Z7)</f>
        <v>86.55</v>
      </c>
      <c r="AA6" s="35">
        <f t="shared" si="4"/>
        <v>90.61</v>
      </c>
      <c r="AB6" s="35">
        <f t="shared" si="4"/>
        <v>85.83</v>
      </c>
      <c r="AC6" s="35">
        <f t="shared" si="4"/>
        <v>87.7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277.56</v>
      </c>
      <c r="BG6" s="35">
        <f t="shared" ref="BG6:BO6" si="7">IF(BG7="",NA(),BG7)</f>
        <v>105.48</v>
      </c>
      <c r="BH6" s="35">
        <f t="shared" si="7"/>
        <v>84.54</v>
      </c>
      <c r="BI6" s="35">
        <f t="shared" si="7"/>
        <v>57.58</v>
      </c>
      <c r="BJ6" s="35">
        <f t="shared" si="7"/>
        <v>34.229999999999997</v>
      </c>
      <c r="BK6" s="35">
        <f t="shared" si="7"/>
        <v>974.93</v>
      </c>
      <c r="BL6" s="35">
        <f t="shared" si="7"/>
        <v>855.8</v>
      </c>
      <c r="BM6" s="35">
        <f t="shared" si="7"/>
        <v>789.46</v>
      </c>
      <c r="BN6" s="35">
        <f t="shared" si="7"/>
        <v>826.83</v>
      </c>
      <c r="BO6" s="35">
        <f t="shared" si="7"/>
        <v>867.83</v>
      </c>
      <c r="BP6" s="34" t="str">
        <f>IF(BP7="","",IF(BP7="-","【-】","【"&amp;SUBSTITUTE(TEXT(BP7,"#,##0.00"),"-","△")&amp;"】"))</f>
        <v>【832.52】</v>
      </c>
      <c r="BQ6" s="35">
        <f>IF(BQ7="",NA(),BQ7)</f>
        <v>68.69</v>
      </c>
      <c r="BR6" s="35">
        <f t="shared" ref="BR6:BZ6" si="8">IF(BR7="",NA(),BR7)</f>
        <v>60.8</v>
      </c>
      <c r="BS6" s="35">
        <f t="shared" si="8"/>
        <v>44.34</v>
      </c>
      <c r="BT6" s="35">
        <f t="shared" si="8"/>
        <v>50.97</v>
      </c>
      <c r="BU6" s="35">
        <f t="shared" si="8"/>
        <v>57.82</v>
      </c>
      <c r="BV6" s="35">
        <f t="shared" si="8"/>
        <v>55.32</v>
      </c>
      <c r="BW6" s="35">
        <f t="shared" si="8"/>
        <v>59.8</v>
      </c>
      <c r="BX6" s="35">
        <f t="shared" si="8"/>
        <v>57.77</v>
      </c>
      <c r="BY6" s="35">
        <f t="shared" si="8"/>
        <v>57.31</v>
      </c>
      <c r="BZ6" s="35">
        <f t="shared" si="8"/>
        <v>57.08</v>
      </c>
      <c r="CA6" s="34" t="str">
        <f>IF(CA7="","",IF(CA7="-","【-】","【"&amp;SUBSTITUTE(TEXT(CA7,"#,##0.00"),"-","△")&amp;"】"))</f>
        <v>【60.94】</v>
      </c>
      <c r="CB6" s="35">
        <f>IF(CB7="",NA(),CB7)</f>
        <v>150</v>
      </c>
      <c r="CC6" s="35">
        <f t="shared" ref="CC6:CK6" si="9">IF(CC7="",NA(),CC7)</f>
        <v>171.94</v>
      </c>
      <c r="CD6" s="35">
        <f t="shared" si="9"/>
        <v>231.82</v>
      </c>
      <c r="CE6" s="35">
        <f t="shared" si="9"/>
        <v>199.58</v>
      </c>
      <c r="CF6" s="35">
        <f t="shared" si="9"/>
        <v>178.56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38.090000000000003</v>
      </c>
      <c r="CN6" s="35">
        <f t="shared" ref="CN6:CV6" si="10">IF(CN7="",NA(),CN7)</f>
        <v>35.799999999999997</v>
      </c>
      <c r="CO6" s="35">
        <f t="shared" si="10"/>
        <v>36.07</v>
      </c>
      <c r="CP6" s="35">
        <f t="shared" si="10"/>
        <v>37.549999999999997</v>
      </c>
      <c r="CQ6" s="35">
        <f t="shared" si="10"/>
        <v>32.17</v>
      </c>
      <c r="CR6" s="35">
        <f t="shared" si="10"/>
        <v>60.65</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465356</v>
      </c>
      <c r="D7" s="37">
        <v>47</v>
      </c>
      <c r="E7" s="37">
        <v>17</v>
      </c>
      <c r="F7" s="37">
        <v>5</v>
      </c>
      <c r="G7" s="37">
        <v>0</v>
      </c>
      <c r="H7" s="37" t="s">
        <v>98</v>
      </c>
      <c r="I7" s="37" t="s">
        <v>99</v>
      </c>
      <c r="J7" s="37" t="s">
        <v>100</v>
      </c>
      <c r="K7" s="37" t="s">
        <v>101</v>
      </c>
      <c r="L7" s="37" t="s">
        <v>102</v>
      </c>
      <c r="M7" s="37" t="s">
        <v>103</v>
      </c>
      <c r="N7" s="38" t="s">
        <v>104</v>
      </c>
      <c r="O7" s="38" t="s">
        <v>105</v>
      </c>
      <c r="P7" s="38">
        <v>19.760000000000002</v>
      </c>
      <c r="Q7" s="38">
        <v>100</v>
      </c>
      <c r="R7" s="38">
        <v>2046</v>
      </c>
      <c r="S7" s="38">
        <v>5219</v>
      </c>
      <c r="T7" s="38">
        <v>20.58</v>
      </c>
      <c r="U7" s="38">
        <v>253.6</v>
      </c>
      <c r="V7" s="38">
        <v>1006</v>
      </c>
      <c r="W7" s="38">
        <v>0.6</v>
      </c>
      <c r="X7" s="38">
        <v>1676.67</v>
      </c>
      <c r="Y7" s="38">
        <v>72.59</v>
      </c>
      <c r="Z7" s="38">
        <v>86.55</v>
      </c>
      <c r="AA7" s="38">
        <v>90.61</v>
      </c>
      <c r="AB7" s="38">
        <v>85.83</v>
      </c>
      <c r="AC7" s="38">
        <v>87.7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277.56</v>
      </c>
      <c r="BG7" s="38">
        <v>105.48</v>
      </c>
      <c r="BH7" s="38">
        <v>84.54</v>
      </c>
      <c r="BI7" s="38">
        <v>57.58</v>
      </c>
      <c r="BJ7" s="38">
        <v>34.229999999999997</v>
      </c>
      <c r="BK7" s="38">
        <v>974.93</v>
      </c>
      <c r="BL7" s="38">
        <v>855.8</v>
      </c>
      <c r="BM7" s="38">
        <v>789.46</v>
      </c>
      <c r="BN7" s="38">
        <v>826.83</v>
      </c>
      <c r="BO7" s="38">
        <v>867.83</v>
      </c>
      <c r="BP7" s="38">
        <v>832.52</v>
      </c>
      <c r="BQ7" s="38">
        <v>68.69</v>
      </c>
      <c r="BR7" s="38">
        <v>60.8</v>
      </c>
      <c r="BS7" s="38">
        <v>44.34</v>
      </c>
      <c r="BT7" s="38">
        <v>50.97</v>
      </c>
      <c r="BU7" s="38">
        <v>57.82</v>
      </c>
      <c r="BV7" s="38">
        <v>55.32</v>
      </c>
      <c r="BW7" s="38">
        <v>59.8</v>
      </c>
      <c r="BX7" s="38">
        <v>57.77</v>
      </c>
      <c r="BY7" s="38">
        <v>57.31</v>
      </c>
      <c r="BZ7" s="38">
        <v>57.08</v>
      </c>
      <c r="CA7" s="38">
        <v>60.94</v>
      </c>
      <c r="CB7" s="38">
        <v>150</v>
      </c>
      <c r="CC7" s="38">
        <v>171.94</v>
      </c>
      <c r="CD7" s="38">
        <v>231.82</v>
      </c>
      <c r="CE7" s="38">
        <v>199.58</v>
      </c>
      <c r="CF7" s="38">
        <v>178.56</v>
      </c>
      <c r="CG7" s="38">
        <v>283.17</v>
      </c>
      <c r="CH7" s="38">
        <v>263.76</v>
      </c>
      <c r="CI7" s="38">
        <v>274.35000000000002</v>
      </c>
      <c r="CJ7" s="38">
        <v>273.52</v>
      </c>
      <c r="CK7" s="38">
        <v>274.99</v>
      </c>
      <c r="CL7" s="38">
        <v>253.04</v>
      </c>
      <c r="CM7" s="38">
        <v>38.090000000000003</v>
      </c>
      <c r="CN7" s="38">
        <v>35.799999999999997</v>
      </c>
      <c r="CO7" s="38">
        <v>36.07</v>
      </c>
      <c r="CP7" s="38">
        <v>37.549999999999997</v>
      </c>
      <c r="CQ7" s="38">
        <v>32.17</v>
      </c>
      <c r="CR7" s="38">
        <v>60.65</v>
      </c>
      <c r="CS7" s="38">
        <v>51.75</v>
      </c>
      <c r="CT7" s="38">
        <v>50.68</v>
      </c>
      <c r="CU7" s="38">
        <v>50.14</v>
      </c>
      <c r="CV7" s="38">
        <v>54.83</v>
      </c>
      <c r="CW7" s="38">
        <v>54.84</v>
      </c>
      <c r="CX7" s="38">
        <v>100</v>
      </c>
      <c r="CY7" s="38">
        <v>100</v>
      </c>
      <c r="CZ7" s="38">
        <v>100</v>
      </c>
      <c r="DA7" s="38">
        <v>100</v>
      </c>
      <c r="DB7" s="38">
        <v>100</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2022-02-07T02:02:40Z</cp:lastPrinted>
  <dcterms:created xsi:type="dcterms:W3CDTF">2021-12-03T08:03:56Z</dcterms:created>
  <dcterms:modified xsi:type="dcterms:W3CDTF">2022-02-07T02:02:41Z</dcterms:modified>
  <cp:category/>
</cp:coreProperties>
</file>