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43与論町【済】\"/>
    </mc:Choice>
  </mc:AlternateContent>
  <workbookProtection workbookAlgorithmName="SHA-512" workbookHashValue="II//9tlGtrWjFHvfE7NRWUYQWHeQB9EAOEB7zFOGDmOmowJ1WKt7XIJxJ6aYkyVTTbQ9ievDMELF1sx8oQ1Y3A==" workbookSaltValue="Nm78zcHQLLwmuKemPwRjr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<sst xmlns="http://schemas.openxmlformats.org/spreadsheetml/2006/main" count="228" uniqueCount="115">
  <si>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</si>
  <si>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</si>
  <si>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</si>
  <si>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</si>
  <si>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</si>
  <si>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</si>
  <si>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</si>
  <si>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</si>
  <si>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</si>
  <si>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</si>
  <si>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</si>
  <si>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</si>
  <si>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</si>
  <si>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</si>
  <si>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</si>
  <si>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</si>
  <si>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</si>
  <si>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</si>
  <si>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</si>
  <si>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</si>
  <si>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</si>
  <si>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</si>
  <si>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</si>
  <si>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</si>
  <si>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</si>
  <si>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</si>
  <si>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</si>
  <si>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</si>
  <si>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</si>
  <si>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</si>
  <si>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</si>
  <si>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</si>
  <si>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</si>
  <si>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</si>
  <si>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</si>
  <si>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</si>
  <si>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</si>
  <si>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</si>
  <si>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</si>
  <si>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</si>
  <si>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</si>
  <si>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</si>
  <si>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</si>
  <si>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</si>
  <si>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</si>
  <si>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</si>
  <si>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</si>
  <si>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</si>
  <si>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</si>
  <si>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</si>
  <si>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</si>
  <si>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</si>
  <si>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</si>
  <si>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</si>
  <si>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</si>
  <si>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</si>
  <si>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</si>
  <si>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</si>
  <si>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</si>
  <si>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</si>
  <si>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</si>
  <si>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</si>
  <si>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</si>
  <si>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</si>
  <si>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</si>
  <si>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</si>
  <si>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</si>
  <si>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</si>
  <si>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</si>
  <si>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</si>
  <si>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</si>
  <si>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</si>
  <si>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</si>
  <si>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</si>
  <si>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</si>
  <si>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</si>
  <si>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</si>
  <si>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</si>
  <si>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</si>
  <si>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</si>
  <si>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</si>
  <si>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</si>
  <si>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</si>
  <si>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</si>
  <si>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</si>
  <si>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</si>
  <si>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</si>
  <si>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</si>
  <si>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</si>
  <si>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</si>
  <si>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</si>
  <si>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</si>
  <si>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</si>
  <si>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与論町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</si>
  <si>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</si>
  <si>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</si>
  <si>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</si>
  <si>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</si>
  <si>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</si>
  <si>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</si>
  <si>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</si>
  <si>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</si>
  <si>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</si>
  <si>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</si>
  <si>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</si>
  <si>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</si>
  <si>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</si>
  <si>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</si>
  <si>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</si>
  <si>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</si>
  <si>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</si>
  <si>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</si>
  <si>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【①経常損益】経常収支比率
　与論町水道事業の経営状況は、経常黒字（単年度収支が１００％超）となっているため、施設維持管理費や施設建設時の企業債（借金）の利息返済を行いつつも、年度毎の給水収益（料金収入）で費用を賄うことが出来ている。
　令和２年度の経常収支比率は前年度より高い数字ではあるが、人口減少による水需要の減少に伴い、給水収益（料金収入）は年々減少傾向にある。
【②累積欠損】累積欠損金比率
　現在欠損金は発生していない。しかし、給水収益は年々減少する傾向にある。（人口減、節水技術の向上等。）
　浄水場建設時における減価償却費の減少により令和２年度の経常収支比率は高い数値になったが、人口減少および節水意識の向上により年々給水収益が減少しており、今後赤字となる可能性がある。そのため、様々な経費削減を行っており、水道管布設替工事の際に水道事業以外が行う事業（町や県が行う道路工事）と協力して行う事による、路面（アスファルト等）工事費の経費削減が最も大きな削減額となっている。
【③支払能力】流動比率
　短期的(１年以内)な債務に対する支払能力を示す指標であるが、現時点では問題ない。
【④債務残高】企業債残高対給水収益比率
　類似団体と比較し、低い値となっている。地理的要因から与論町の浄水場は海水淡水化施設を導入しているが、施設の更新には多大な費用が発生する。また、管路の経年劣化率も高いため、今後大規模な修繕及び更新が必要であり、債務残高の増加が見込まれる。
【⑤料金水準の適切性】料金回収率
　給水に係る費用がどの程度給水収益で賄えているかを示す指標となる。現在約１００％で推移しているが、経費削減により、今後１００％以下とならないよう努めなければならない。
【⑥費用の効率性】給水原価
　類似団体と比較し、高い値となっている。浄水場（海水淡水化施設）の運営には、多大な費用が掛かるため、高い傾向にある。
【⑦施設の効率性】施設利用率
　浄水場建設時の計画人口6,100人に対し現在の給水人口は5,084人となっており、水道事業の経営の健全性を確保するためにも、浄水場施設の更新時期に合わせた施設のダウンサイジング（小規模化）等を行い維持管理費の減少及び施設の利用率向上に努めたい。
【⑧供給した配水量の効率性】有収率
　経年劣化の管路が多いため、依然として漏水が多い状況にある。一時的な漏水工事だけでなく、管路の布設替により有収率の向上に努めることで、全体的な経費の削減に努めたい。</t>
    <rPh sb="119" eb="121">
      <t>レイワ</t>
    </rPh>
    <rPh sb="122" eb="123">
      <t>ネン</t>
    </rPh>
    <rPh sb="123" eb="124">
      <t>ド</t>
    </rPh>
    <rPh sb="125" eb="127">
      <t>ケイジョウ</t>
    </rPh>
    <rPh sb="127" eb="129">
      <t>シュウシ</t>
    </rPh>
    <rPh sb="129" eb="131">
      <t>ヒリツ</t>
    </rPh>
    <rPh sb="132" eb="135">
      <t>ゼンネンド</t>
    </rPh>
    <rPh sb="137" eb="138">
      <t>タカ</t>
    </rPh>
    <rPh sb="139" eb="141">
      <t>スウジ</t>
    </rPh>
    <rPh sb="322" eb="324">
      <t>ゲンショウ</t>
    </rPh>
    <rPh sb="348" eb="350">
      <t>サマザマ</t>
    </rPh>
    <rPh sb="351" eb="353">
      <t>ケイヒ</t>
    </rPh>
    <rPh sb="353" eb="355">
      <t>サクゲン</t>
    </rPh>
    <rPh sb="356" eb="357">
      <t>オコナ</t>
    </rPh>
    <rPh sb="423" eb="425">
      <t>ケイヒ</t>
    </rPh>
    <rPh sb="425" eb="427">
      <t>サクゲン</t>
    </rPh>
    <rPh sb="428" eb="429">
      <t>モット</t>
    </rPh>
    <rPh sb="430" eb="431">
      <t>オオ</t>
    </rPh>
    <rPh sb="433" eb="435">
      <t>サクゲン</t>
    </rPh>
    <rPh sb="435" eb="436">
      <t>ガク</t>
    </rPh>
    <rPh sb="612" eb="613">
      <t>オヨ</t>
    </rPh>
    <rPh sb="614" eb="616">
      <t>コウシン</t>
    </rPh>
    <rPh sb="690" eb="691">
      <t>ヤク</t>
    </rPh>
    <phoneticPr fontId="4"/>
  </si>
  <si>
    <t>　施設全体の減価償却の状況が約７０％、管路経年化率約９２％と施設及び管路の更新時期が迫っている。類似団体と比較し、管路更新率は高い値となっているが、更新投資をより一層強化する必要がある。
【①施設全体の減価償却の状況】有形固定資産減価償却率
　水源ポンプ室や電気室の殆どが建造後３０年以上経過している。また、配水池にも法定耐用年数を超えるものもある。
【②管路の経年化の状況】管路経年化率
　導水・送水・配水管路の約９２％が法定耐用年数を経過している。その為、漏水等が発生し経営状況に影響を与える要因となっている。
【③管路の更新投資の実施状況】管路更新率
　類似団体と比較し、高い値となっているが、現在の０.５８％の場合、すべての管路を更新するのに約１６０年かかる更新ペースである。法定耐用年数を超える物が約９２％あるため、財源を確保し順次更新していく必要がある。
　ただし、単独での布設替工事は膨大な費用がかかり、中々進まないのが現状である。</t>
    <rPh sb="14" eb="15">
      <t>ヤク</t>
    </rPh>
    <rPh sb="25" eb="26">
      <t>ヤク</t>
    </rPh>
    <rPh sb="57" eb="59">
      <t>カンロ</t>
    </rPh>
    <rPh sb="116" eb="118">
      <t>ゲンカ</t>
    </rPh>
    <rPh sb="208" eb="209">
      <t>ヤク</t>
    </rPh>
    <rPh sb="326" eb="327">
      <t>ヤク</t>
    </rPh>
    <rPh sb="355" eb="356">
      <t>ヤク</t>
    </rPh>
    <rPh sb="390" eb="392">
      <t>タンドク</t>
    </rPh>
    <rPh sb="394" eb="397">
      <t>フセツガ</t>
    </rPh>
    <rPh sb="397" eb="399">
      <t>コウジ</t>
    </rPh>
    <rPh sb="400" eb="402">
      <t>ボウダイ</t>
    </rPh>
    <rPh sb="403" eb="405">
      <t>ヒヨウ</t>
    </rPh>
    <rPh sb="410" eb="412">
      <t>ナカナカ</t>
    </rPh>
    <rPh sb="412" eb="413">
      <t>スス</t>
    </rPh>
    <rPh sb="418" eb="420">
      <t>ゲンジョウ</t>
    </rPh>
    <phoneticPr fontId="4"/>
  </si>
  <si>
    <t>　収益のほとんどが給水収益であり、少子高齢化による人口の減少・節水意識の向上などにより年々給水収益が減少傾向にある。経常収支比率は１００％を超えているが、給水収益が減少してきているため十分な余裕があるとはいえない。また、配水量に対する有収水量の割合（有収率）は、類似団体の平均値を上回っているが依然として漏水が多い状況にあるので、更に有収率の向上を図る必要がある。今後は、老朽施設の更新・耐震化等の事業費の増加が確実に見込まれるため、一層の合理化が必要になってくる。   
　本町は、給水原価が高い状況にあるが、これは珊瑚礁で形成された地理的要因（地下水源）による水質の改善（海水淡水化施設による硬度・不純物・塩分等の除去）を行っているためで、高度浄水処理によるコストが高くなっている。
　近年、町民の安全でおいしい水の安定供給への要求は、ますます強くなっており、町民のニーズに応えるためにも浄水施設能力を強化し、より一層水質を向上させるために電気透析装置の更新が必要である。また、管路経年化率に表れているとおり、法定耐用年数を経過した管路を多く保有していること等、老朽化した施設の維持管理の更新費用が膨大である。安定した経営を維持していくためには、老朽化施設及び管路の更新計画を策定し、順次更新するにあったって議会や町民のコンセンサスを得ながら近い将来料金改定が必要になると思われる。</t>
    <rPh sb="131" eb="133">
      <t>ルイジ</t>
    </rPh>
    <rPh sb="133" eb="135">
      <t>ダンタイ</t>
    </rPh>
    <rPh sb="544" eb="546">
      <t>ジュンジ</t>
    </rPh>
    <rPh sb="546" eb="548">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</si>
</sst>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7.2"/>
      <name val="ＭＳ ゴシック"/>
      <family val="3"/>
      <charset val="128"/>
    </font>
    <font>
      <sz val="9"/>
      <name val="ＭＳ ゴシック"/>
      <family val="3"/>
      <charset val="128"/>
    </font>
    <font>
      <b/>
      <sz val="12"/>
      <name val="ＭＳ ゴシック"/>
      <family val="3"/>
      <charset val="128"/>
    </font>
    <font>
      <sz val="8"/>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0" fontId="18" fillId="0" borderId="8" xfId="0" applyFont="1" applyBorder="1" applyAlignment="1">
      <alignment horizontal="left" vertical="center"/>
    </xf>
    <xf numFmtId="0" fontId="18" fillId="0" borderId="9" xfId="0" applyFont="1" applyBorder="1" applyAlignment="1">
      <alignment horizontal="left" vertical="center"/>
    </xf>
    <xf numFmtId="0" fontId="18" fillId="0" borderId="0" xfId="0" applyFont="1" applyBorder="1" applyAlignment="1">
      <alignment horizontal="left" vertical="center"/>
    </xf>
    <xf numFmtId="0" fontId="18" fillId="0" borderId="10" xfId="0" applyFont="1" applyBorder="1" applyAlignment="1">
      <alignment horizontal="left" vertical="center"/>
    </xf>
    <xf numFmtId="0" fontId="19" fillId="0" borderId="9"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0.88</c:v>
                </c:pt>
                <c:pt idx="1">
                  <c:v>1.3</c:v>
                </c:pt>
                <c:pt idx="2">
                  <c:v>1.4</c:v>
                </c:pt>
                <c:pt idx="3">
                  <c:v>0.94</c:v>
                </c:pt>
                <c:pt idx="4">
                  <c:v>0.57999999999999996</c:v>
                </c:pt>
              </c:numCache>
            </c:numRef>
          </c:val>
          <c:extLst>
            <c:ext xmlns:c16="http://schemas.microsoft.com/office/drawing/2014/chart" uri="{C3380CC4-5D6E-409C-BE32-E72D297353CC}">
              <c16:uniqueId val="{00000000-DB8F-4FC1-9C37-4936A9590A2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DB8F-4FC1-9C37-4936A9590A2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51.51</c:v>
                </c:pt>
                <c:pt idx="1">
                  <c:v>51.26</c:v>
                </c:pt>
                <c:pt idx="2">
                  <c:v>50.18</c:v>
                </c:pt>
                <c:pt idx="3">
                  <c:v>49.99</c:v>
                </c:pt>
                <c:pt idx="4">
                  <c:v>49.2</c:v>
                </c:pt>
              </c:numCache>
            </c:numRef>
          </c:val>
          <c:extLst>
            <c:ext xmlns:c16="http://schemas.microsoft.com/office/drawing/2014/chart" uri="{C3380CC4-5D6E-409C-BE32-E72D297353CC}">
              <c16:uniqueId val="{00000000-F5B0-45AF-9BF6-FF8372A10DB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F5B0-45AF-9BF6-FF8372A10DB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87.9</c:v>
                </c:pt>
                <c:pt idx="1">
                  <c:v>87.7</c:v>
                </c:pt>
                <c:pt idx="2">
                  <c:v>87.5</c:v>
                </c:pt>
                <c:pt idx="3">
                  <c:v>87.1</c:v>
                </c:pt>
                <c:pt idx="4">
                  <c:v>85.99</c:v>
                </c:pt>
              </c:numCache>
            </c:numRef>
          </c:val>
          <c:extLst>
            <c:ext xmlns:c16="http://schemas.microsoft.com/office/drawing/2014/chart" uri="{C3380CC4-5D6E-409C-BE32-E72D297353CC}">
              <c16:uniqueId val="{00000000-6244-44D8-A23B-E63065AE0C6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6244-44D8-A23B-E63065AE0C6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107.65</c:v>
                </c:pt>
                <c:pt idx="1">
                  <c:v>112.73</c:v>
                </c:pt>
                <c:pt idx="2">
                  <c:v>107.32</c:v>
                </c:pt>
                <c:pt idx="3">
                  <c:v>104.52</c:v>
                </c:pt>
                <c:pt idx="4">
                  <c:v>114.97</c:v>
                </c:pt>
              </c:numCache>
            </c:numRef>
          </c:val>
          <c:extLst>
            <c:ext xmlns:c16="http://schemas.microsoft.com/office/drawing/2014/chart" uri="{C3380CC4-5D6E-409C-BE32-E72D297353CC}">
              <c16:uniqueId val="{00000000-A57E-48D9-93CB-2CD5E7E8E5F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A57E-48D9-93CB-2CD5E7E8E5F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65.819999999999993</c:v>
                </c:pt>
                <c:pt idx="1">
                  <c:v>67.150000000000006</c:v>
                </c:pt>
                <c:pt idx="2">
                  <c:v>67.989999999999995</c:v>
                </c:pt>
                <c:pt idx="3">
                  <c:v>69.19</c:v>
                </c:pt>
                <c:pt idx="4">
                  <c:v>69.98</c:v>
                </c:pt>
              </c:numCache>
            </c:numRef>
          </c:val>
          <c:extLst>
            <c:ext xmlns:c16="http://schemas.microsoft.com/office/drawing/2014/chart" uri="{C3380CC4-5D6E-409C-BE32-E72D297353CC}">
              <c16:uniqueId val="{00000000-0984-4086-916D-0CA82437BD7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0984-4086-916D-0CA82437BD7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81.7</c:v>
                </c:pt>
                <c:pt idx="1">
                  <c:v>86.5</c:v>
                </c:pt>
                <c:pt idx="2">
                  <c:v>90.3</c:v>
                </c:pt>
                <c:pt idx="3">
                  <c:v>91.04</c:v>
                </c:pt>
                <c:pt idx="4">
                  <c:v>92.06</c:v>
                </c:pt>
              </c:numCache>
            </c:numRef>
          </c:val>
          <c:extLst>
            <c:ext xmlns:c16="http://schemas.microsoft.com/office/drawing/2014/chart" uri="{C3380CC4-5D6E-409C-BE32-E72D297353CC}">
              <c16:uniqueId val="{00000000-9CE8-4629-BC1F-82A1EB17546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9CE8-4629-BC1F-82A1EB17546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9B-4267-87E7-AB9A740ECA6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149B-4267-87E7-AB9A740ECA6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1016.99</c:v>
                </c:pt>
                <c:pt idx="1">
                  <c:v>984.4</c:v>
                </c:pt>
                <c:pt idx="2">
                  <c:v>988.78</c:v>
                </c:pt>
                <c:pt idx="3">
                  <c:v>641.36</c:v>
                </c:pt>
                <c:pt idx="4">
                  <c:v>851.65</c:v>
                </c:pt>
              </c:numCache>
            </c:numRef>
          </c:val>
          <c:extLst>
            <c:ext xmlns:c16="http://schemas.microsoft.com/office/drawing/2014/chart" uri="{C3380CC4-5D6E-409C-BE32-E72D297353CC}">
              <c16:uniqueId val="{00000000-C023-4724-9D2E-29CF66C1848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C023-4724-9D2E-29CF66C1848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104.97</c:v>
                </c:pt>
                <c:pt idx="1">
                  <c:v>98.91</c:v>
                </c:pt>
                <c:pt idx="2">
                  <c:v>93.56</c:v>
                </c:pt>
                <c:pt idx="3">
                  <c:v>86.09</c:v>
                </c:pt>
                <c:pt idx="4">
                  <c:v>81.290000000000006</c:v>
                </c:pt>
              </c:numCache>
            </c:numRef>
          </c:val>
          <c:extLst>
            <c:ext xmlns:c16="http://schemas.microsoft.com/office/drawing/2014/chart" uri="{C3380CC4-5D6E-409C-BE32-E72D297353CC}">
              <c16:uniqueId val="{00000000-A885-49EC-8136-68A56E4E107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A885-49EC-8136-68A56E4E107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107.16</c:v>
                </c:pt>
                <c:pt idx="1">
                  <c:v>112.57</c:v>
                </c:pt>
                <c:pt idx="2">
                  <c:v>106.08</c:v>
                </c:pt>
                <c:pt idx="3">
                  <c:v>103.42</c:v>
                </c:pt>
                <c:pt idx="4">
                  <c:v>112.85</c:v>
                </c:pt>
              </c:numCache>
            </c:numRef>
          </c:val>
          <c:extLst>
            <c:ext xmlns:c16="http://schemas.microsoft.com/office/drawing/2014/chart" uri="{C3380CC4-5D6E-409C-BE32-E72D297353CC}">
              <c16:uniqueId val="{00000000-6659-42C4-899D-0EB7793C2DD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6659-42C4-899D-0EB7793C2DD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254.5</c:v>
                </c:pt>
                <c:pt idx="1">
                  <c:v>240.11</c:v>
                </c:pt>
                <c:pt idx="2">
                  <c:v>253.86</c:v>
                </c:pt>
                <c:pt idx="3">
                  <c:v>259.5</c:v>
                </c:pt>
                <c:pt idx="4">
                  <c:v>234.33</c:v>
                </c:pt>
              </c:numCache>
            </c:numRef>
          </c:val>
          <c:extLst>
            <c:ext xmlns:c16="http://schemas.microsoft.com/office/drawing/2014/chart" uri="{C3380CC4-5D6E-409C-BE32-E72D297353CC}">
              <c16:uniqueId val="{00000000-849F-4E7D-A915-4FB7207C6A2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849F-4E7D-A915-4FB7207C6A2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Z85"/>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6" t="str">
        <f>データ!H6</f>
        <v>鹿児島県　与論町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5219</v>
      </c>
      <c r="AM8" s="61"/>
      <c r="AN8" s="61"/>
      <c r="AO8" s="61"/>
      <c r="AP8" s="61"/>
      <c r="AQ8" s="61"/>
      <c r="AR8" s="61"/>
      <c r="AS8" s="61"/>
      <c r="AT8" s="52">
        <f>データ!$S$6</f>
        <v>20.58</v>
      </c>
      <c r="AU8" s="53"/>
      <c r="AV8" s="53"/>
      <c r="AW8" s="53"/>
      <c r="AX8" s="53"/>
      <c r="AY8" s="53"/>
      <c r="AZ8" s="53"/>
      <c r="BA8" s="53"/>
      <c r="BB8" s="54">
        <f>データ!$T$6</f>
        <v>253.6</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c r="A10" s="2"/>
      <c r="B10" s="52" t="str">
        <f>データ!$N$6</f>
        <v>-</v>
      </c>
      <c r="C10" s="53"/>
      <c r="D10" s="53"/>
      <c r="E10" s="53"/>
      <c r="F10" s="53"/>
      <c r="G10" s="53"/>
      <c r="H10" s="53"/>
      <c r="I10" s="52">
        <f>データ!$O$6</f>
        <v>85.41</v>
      </c>
      <c r="J10" s="53"/>
      <c r="K10" s="53"/>
      <c r="L10" s="53"/>
      <c r="M10" s="53"/>
      <c r="N10" s="53"/>
      <c r="O10" s="64"/>
      <c r="P10" s="54">
        <f>データ!$P$6</f>
        <v>99.88</v>
      </c>
      <c r="Q10" s="54"/>
      <c r="R10" s="54"/>
      <c r="S10" s="54"/>
      <c r="T10" s="54"/>
      <c r="U10" s="54"/>
      <c r="V10" s="54"/>
      <c r="W10" s="61">
        <f>データ!$Q$6</f>
        <v>5115</v>
      </c>
      <c r="X10" s="61"/>
      <c r="Y10" s="61"/>
      <c r="Z10" s="61"/>
      <c r="AA10" s="61"/>
      <c r="AB10" s="61"/>
      <c r="AC10" s="61"/>
      <c r="AD10" s="2"/>
      <c r="AE10" s="2"/>
      <c r="AF10" s="2"/>
      <c r="AG10" s="2"/>
      <c r="AH10" s="4"/>
      <c r="AI10" s="4"/>
      <c r="AJ10" s="4"/>
      <c r="AK10" s="4"/>
      <c r="AL10" s="61">
        <f>データ!$U$6</f>
        <v>5084</v>
      </c>
      <c r="AM10" s="61"/>
      <c r="AN10" s="61"/>
      <c r="AO10" s="61"/>
      <c r="AP10" s="61"/>
      <c r="AQ10" s="61"/>
      <c r="AR10" s="61"/>
      <c r="AS10" s="61"/>
      <c r="AT10" s="52">
        <f>データ!$V$6</f>
        <v>20</v>
      </c>
      <c r="AU10" s="53"/>
      <c r="AV10" s="53"/>
      <c r="AW10" s="53"/>
      <c r="AX10" s="53"/>
      <c r="AY10" s="53"/>
      <c r="AZ10" s="53"/>
      <c r="BA10" s="53"/>
      <c r="BB10" s="54">
        <f>データ!$W$6</f>
        <v>254.2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87" t="s">
        <v>25</v>
      </c>
      <c r="BM14" s="88"/>
      <c r="BN14" s="88"/>
      <c r="BO14" s="88"/>
      <c r="BP14" s="88"/>
      <c r="BQ14" s="88"/>
      <c r="BR14" s="88"/>
      <c r="BS14" s="88"/>
      <c r="BT14" s="88"/>
      <c r="BU14" s="88"/>
      <c r="BV14" s="88"/>
      <c r="BW14" s="88"/>
      <c r="BX14" s="88"/>
      <c r="BY14" s="88"/>
      <c r="BZ14" s="89"/>
    </row>
    <row r="15" spans="1:78" ht="13.5" customHeight="1">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90"/>
      <c r="BM15" s="91"/>
      <c r="BN15" s="91"/>
      <c r="BO15" s="91"/>
      <c r="BP15" s="91"/>
      <c r="BQ15" s="91"/>
      <c r="BR15" s="91"/>
      <c r="BS15" s="91"/>
      <c r="BT15" s="91"/>
      <c r="BU15" s="91"/>
      <c r="BV15" s="91"/>
      <c r="BW15" s="91"/>
      <c r="BX15" s="91"/>
      <c r="BY15" s="91"/>
      <c r="BZ15" s="92"/>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3" t="s">
        <v>112</v>
      </c>
      <c r="BM16" s="94"/>
      <c r="BN16" s="94"/>
      <c r="BO16" s="94"/>
      <c r="BP16" s="94"/>
      <c r="BQ16" s="94"/>
      <c r="BR16" s="94"/>
      <c r="BS16" s="94"/>
      <c r="BT16" s="94"/>
      <c r="BU16" s="94"/>
      <c r="BV16" s="94"/>
      <c r="BW16" s="94"/>
      <c r="BX16" s="94"/>
      <c r="BY16" s="94"/>
      <c r="BZ16" s="95"/>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3"/>
      <c r="BM17" s="94"/>
      <c r="BN17" s="94"/>
      <c r="BO17" s="94"/>
      <c r="BP17" s="94"/>
      <c r="BQ17" s="94"/>
      <c r="BR17" s="94"/>
      <c r="BS17" s="94"/>
      <c r="BT17" s="94"/>
      <c r="BU17" s="94"/>
      <c r="BV17" s="94"/>
      <c r="BW17" s="94"/>
      <c r="BX17" s="94"/>
      <c r="BY17" s="94"/>
      <c r="BZ17" s="95"/>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3"/>
      <c r="BM18" s="94"/>
      <c r="BN18" s="94"/>
      <c r="BO18" s="94"/>
      <c r="BP18" s="94"/>
      <c r="BQ18" s="94"/>
      <c r="BR18" s="94"/>
      <c r="BS18" s="94"/>
      <c r="BT18" s="94"/>
      <c r="BU18" s="94"/>
      <c r="BV18" s="94"/>
      <c r="BW18" s="94"/>
      <c r="BX18" s="94"/>
      <c r="BY18" s="94"/>
      <c r="BZ18" s="95"/>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3"/>
      <c r="BM19" s="94"/>
      <c r="BN19" s="94"/>
      <c r="BO19" s="94"/>
      <c r="BP19" s="94"/>
      <c r="BQ19" s="94"/>
      <c r="BR19" s="94"/>
      <c r="BS19" s="94"/>
      <c r="BT19" s="94"/>
      <c r="BU19" s="94"/>
      <c r="BV19" s="94"/>
      <c r="BW19" s="94"/>
      <c r="BX19" s="94"/>
      <c r="BY19" s="94"/>
      <c r="BZ19" s="95"/>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3"/>
      <c r="BM20" s="94"/>
      <c r="BN20" s="94"/>
      <c r="BO20" s="94"/>
      <c r="BP20" s="94"/>
      <c r="BQ20" s="94"/>
      <c r="BR20" s="94"/>
      <c r="BS20" s="94"/>
      <c r="BT20" s="94"/>
      <c r="BU20" s="94"/>
      <c r="BV20" s="94"/>
      <c r="BW20" s="94"/>
      <c r="BX20" s="94"/>
      <c r="BY20" s="94"/>
      <c r="BZ20" s="95"/>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3"/>
      <c r="BM21" s="94"/>
      <c r="BN21" s="94"/>
      <c r="BO21" s="94"/>
      <c r="BP21" s="94"/>
      <c r="BQ21" s="94"/>
      <c r="BR21" s="94"/>
      <c r="BS21" s="94"/>
      <c r="BT21" s="94"/>
      <c r="BU21" s="94"/>
      <c r="BV21" s="94"/>
      <c r="BW21" s="94"/>
      <c r="BX21" s="94"/>
      <c r="BY21" s="94"/>
      <c r="BZ21" s="95"/>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3"/>
      <c r="BM22" s="94"/>
      <c r="BN22" s="94"/>
      <c r="BO22" s="94"/>
      <c r="BP22" s="94"/>
      <c r="BQ22" s="94"/>
      <c r="BR22" s="94"/>
      <c r="BS22" s="94"/>
      <c r="BT22" s="94"/>
      <c r="BU22" s="94"/>
      <c r="BV22" s="94"/>
      <c r="BW22" s="94"/>
      <c r="BX22" s="94"/>
      <c r="BY22" s="94"/>
      <c r="BZ22" s="95"/>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3"/>
      <c r="BM23" s="94"/>
      <c r="BN23" s="94"/>
      <c r="BO23" s="94"/>
      <c r="BP23" s="94"/>
      <c r="BQ23" s="94"/>
      <c r="BR23" s="94"/>
      <c r="BS23" s="94"/>
      <c r="BT23" s="94"/>
      <c r="BU23" s="94"/>
      <c r="BV23" s="94"/>
      <c r="BW23" s="94"/>
      <c r="BX23" s="94"/>
      <c r="BY23" s="94"/>
      <c r="BZ23" s="95"/>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3"/>
      <c r="BM24" s="94"/>
      <c r="BN24" s="94"/>
      <c r="BO24" s="94"/>
      <c r="BP24" s="94"/>
      <c r="BQ24" s="94"/>
      <c r="BR24" s="94"/>
      <c r="BS24" s="94"/>
      <c r="BT24" s="94"/>
      <c r="BU24" s="94"/>
      <c r="BV24" s="94"/>
      <c r="BW24" s="94"/>
      <c r="BX24" s="94"/>
      <c r="BY24" s="94"/>
      <c r="BZ24" s="95"/>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3"/>
      <c r="BM25" s="94"/>
      <c r="BN25" s="94"/>
      <c r="BO25" s="94"/>
      <c r="BP25" s="94"/>
      <c r="BQ25" s="94"/>
      <c r="BR25" s="94"/>
      <c r="BS25" s="94"/>
      <c r="BT25" s="94"/>
      <c r="BU25" s="94"/>
      <c r="BV25" s="94"/>
      <c r="BW25" s="94"/>
      <c r="BX25" s="94"/>
      <c r="BY25" s="94"/>
      <c r="BZ25" s="95"/>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3"/>
      <c r="BM26" s="94"/>
      <c r="BN26" s="94"/>
      <c r="BO26" s="94"/>
      <c r="BP26" s="94"/>
      <c r="BQ26" s="94"/>
      <c r="BR26" s="94"/>
      <c r="BS26" s="94"/>
      <c r="BT26" s="94"/>
      <c r="BU26" s="94"/>
      <c r="BV26" s="94"/>
      <c r="BW26" s="94"/>
      <c r="BX26" s="94"/>
      <c r="BY26" s="94"/>
      <c r="BZ26" s="95"/>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3"/>
      <c r="BM27" s="94"/>
      <c r="BN27" s="94"/>
      <c r="BO27" s="94"/>
      <c r="BP27" s="94"/>
      <c r="BQ27" s="94"/>
      <c r="BR27" s="94"/>
      <c r="BS27" s="94"/>
      <c r="BT27" s="94"/>
      <c r="BU27" s="94"/>
      <c r="BV27" s="94"/>
      <c r="BW27" s="94"/>
      <c r="BX27" s="94"/>
      <c r="BY27" s="94"/>
      <c r="BZ27" s="95"/>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3"/>
      <c r="BM28" s="94"/>
      <c r="BN28" s="94"/>
      <c r="BO28" s="94"/>
      <c r="BP28" s="94"/>
      <c r="BQ28" s="94"/>
      <c r="BR28" s="94"/>
      <c r="BS28" s="94"/>
      <c r="BT28" s="94"/>
      <c r="BU28" s="94"/>
      <c r="BV28" s="94"/>
      <c r="BW28" s="94"/>
      <c r="BX28" s="94"/>
      <c r="BY28" s="94"/>
      <c r="BZ28" s="95"/>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3"/>
      <c r="BM29" s="94"/>
      <c r="BN29" s="94"/>
      <c r="BO29" s="94"/>
      <c r="BP29" s="94"/>
      <c r="BQ29" s="94"/>
      <c r="BR29" s="94"/>
      <c r="BS29" s="94"/>
      <c r="BT29" s="94"/>
      <c r="BU29" s="94"/>
      <c r="BV29" s="94"/>
      <c r="BW29" s="94"/>
      <c r="BX29" s="94"/>
      <c r="BY29" s="94"/>
      <c r="BZ29" s="95"/>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3"/>
      <c r="BM30" s="94"/>
      <c r="BN30" s="94"/>
      <c r="BO30" s="94"/>
      <c r="BP30" s="94"/>
      <c r="BQ30" s="94"/>
      <c r="BR30" s="94"/>
      <c r="BS30" s="94"/>
      <c r="BT30" s="94"/>
      <c r="BU30" s="94"/>
      <c r="BV30" s="94"/>
      <c r="BW30" s="94"/>
      <c r="BX30" s="94"/>
      <c r="BY30" s="94"/>
      <c r="BZ30" s="95"/>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3"/>
      <c r="BM31" s="94"/>
      <c r="BN31" s="94"/>
      <c r="BO31" s="94"/>
      <c r="BP31" s="94"/>
      <c r="BQ31" s="94"/>
      <c r="BR31" s="94"/>
      <c r="BS31" s="94"/>
      <c r="BT31" s="94"/>
      <c r="BU31" s="94"/>
      <c r="BV31" s="94"/>
      <c r="BW31" s="94"/>
      <c r="BX31" s="94"/>
      <c r="BY31" s="94"/>
      <c r="BZ31" s="95"/>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3"/>
      <c r="BM32" s="94"/>
      <c r="BN32" s="94"/>
      <c r="BO32" s="94"/>
      <c r="BP32" s="94"/>
      <c r="BQ32" s="94"/>
      <c r="BR32" s="94"/>
      <c r="BS32" s="94"/>
      <c r="BT32" s="94"/>
      <c r="BU32" s="94"/>
      <c r="BV32" s="94"/>
      <c r="BW32" s="94"/>
      <c r="BX32" s="94"/>
      <c r="BY32" s="94"/>
      <c r="BZ32" s="95"/>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3"/>
      <c r="BM33" s="94"/>
      <c r="BN33" s="94"/>
      <c r="BO33" s="94"/>
      <c r="BP33" s="94"/>
      <c r="BQ33" s="94"/>
      <c r="BR33" s="94"/>
      <c r="BS33" s="94"/>
      <c r="BT33" s="94"/>
      <c r="BU33" s="94"/>
      <c r="BV33" s="94"/>
      <c r="BW33" s="94"/>
      <c r="BX33" s="94"/>
      <c r="BY33" s="94"/>
      <c r="BZ33" s="95"/>
    </row>
    <row r="34" spans="1:78" ht="13.5" customHeight="1">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93"/>
      <c r="BM34" s="94"/>
      <c r="BN34" s="94"/>
      <c r="BO34" s="94"/>
      <c r="BP34" s="94"/>
      <c r="BQ34" s="94"/>
      <c r="BR34" s="94"/>
      <c r="BS34" s="94"/>
      <c r="BT34" s="94"/>
      <c r="BU34" s="94"/>
      <c r="BV34" s="94"/>
      <c r="BW34" s="94"/>
      <c r="BX34" s="94"/>
      <c r="BY34" s="94"/>
      <c r="BZ34" s="95"/>
    </row>
    <row r="35" spans="1:78" ht="13.5" customHeight="1">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93"/>
      <c r="BM35" s="94"/>
      <c r="BN35" s="94"/>
      <c r="BO35" s="94"/>
      <c r="BP35" s="94"/>
      <c r="BQ35" s="94"/>
      <c r="BR35" s="94"/>
      <c r="BS35" s="94"/>
      <c r="BT35" s="94"/>
      <c r="BU35" s="94"/>
      <c r="BV35" s="94"/>
      <c r="BW35" s="94"/>
      <c r="BX35" s="94"/>
      <c r="BY35" s="94"/>
      <c r="BZ35" s="95"/>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3"/>
      <c r="BM36" s="94"/>
      <c r="BN36" s="94"/>
      <c r="BO36" s="94"/>
      <c r="BP36" s="94"/>
      <c r="BQ36" s="94"/>
      <c r="BR36" s="94"/>
      <c r="BS36" s="94"/>
      <c r="BT36" s="94"/>
      <c r="BU36" s="94"/>
      <c r="BV36" s="94"/>
      <c r="BW36" s="94"/>
      <c r="BX36" s="94"/>
      <c r="BY36" s="94"/>
      <c r="BZ36" s="95"/>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3"/>
      <c r="BM37" s="94"/>
      <c r="BN37" s="94"/>
      <c r="BO37" s="94"/>
      <c r="BP37" s="94"/>
      <c r="BQ37" s="94"/>
      <c r="BR37" s="94"/>
      <c r="BS37" s="94"/>
      <c r="BT37" s="94"/>
      <c r="BU37" s="94"/>
      <c r="BV37" s="94"/>
      <c r="BW37" s="94"/>
      <c r="BX37" s="94"/>
      <c r="BY37" s="94"/>
      <c r="BZ37" s="95"/>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3"/>
      <c r="BM38" s="94"/>
      <c r="BN38" s="94"/>
      <c r="BO38" s="94"/>
      <c r="BP38" s="94"/>
      <c r="BQ38" s="94"/>
      <c r="BR38" s="94"/>
      <c r="BS38" s="94"/>
      <c r="BT38" s="94"/>
      <c r="BU38" s="94"/>
      <c r="BV38" s="94"/>
      <c r="BW38" s="94"/>
      <c r="BX38" s="94"/>
      <c r="BY38" s="94"/>
      <c r="BZ38" s="95"/>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3"/>
      <c r="BM39" s="94"/>
      <c r="BN39" s="94"/>
      <c r="BO39" s="94"/>
      <c r="BP39" s="94"/>
      <c r="BQ39" s="94"/>
      <c r="BR39" s="94"/>
      <c r="BS39" s="94"/>
      <c r="BT39" s="94"/>
      <c r="BU39" s="94"/>
      <c r="BV39" s="94"/>
      <c r="BW39" s="94"/>
      <c r="BX39" s="94"/>
      <c r="BY39" s="94"/>
      <c r="BZ39" s="95"/>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3"/>
      <c r="BM40" s="94"/>
      <c r="BN40" s="94"/>
      <c r="BO40" s="94"/>
      <c r="BP40" s="94"/>
      <c r="BQ40" s="94"/>
      <c r="BR40" s="94"/>
      <c r="BS40" s="94"/>
      <c r="BT40" s="94"/>
      <c r="BU40" s="94"/>
      <c r="BV40" s="94"/>
      <c r="BW40" s="94"/>
      <c r="BX40" s="94"/>
      <c r="BY40" s="94"/>
      <c r="BZ40" s="95"/>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3"/>
      <c r="BM41" s="94"/>
      <c r="BN41" s="94"/>
      <c r="BO41" s="94"/>
      <c r="BP41" s="94"/>
      <c r="BQ41" s="94"/>
      <c r="BR41" s="94"/>
      <c r="BS41" s="94"/>
      <c r="BT41" s="94"/>
      <c r="BU41" s="94"/>
      <c r="BV41" s="94"/>
      <c r="BW41" s="94"/>
      <c r="BX41" s="94"/>
      <c r="BY41" s="94"/>
      <c r="BZ41" s="95"/>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3"/>
      <c r="BM42" s="94"/>
      <c r="BN42" s="94"/>
      <c r="BO42" s="94"/>
      <c r="BP42" s="94"/>
      <c r="BQ42" s="94"/>
      <c r="BR42" s="94"/>
      <c r="BS42" s="94"/>
      <c r="BT42" s="94"/>
      <c r="BU42" s="94"/>
      <c r="BV42" s="94"/>
      <c r="BW42" s="94"/>
      <c r="BX42" s="94"/>
      <c r="BY42" s="94"/>
      <c r="BZ42" s="95"/>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3"/>
      <c r="BM43" s="94"/>
      <c r="BN43" s="94"/>
      <c r="BO43" s="94"/>
      <c r="BP43" s="94"/>
      <c r="BQ43" s="94"/>
      <c r="BR43" s="94"/>
      <c r="BS43" s="94"/>
      <c r="BT43" s="94"/>
      <c r="BU43" s="94"/>
      <c r="BV43" s="94"/>
      <c r="BW43" s="94"/>
      <c r="BX43" s="94"/>
      <c r="BY43" s="94"/>
      <c r="BZ43" s="95"/>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3"/>
      <c r="BM44" s="94"/>
      <c r="BN44" s="94"/>
      <c r="BO44" s="94"/>
      <c r="BP44" s="94"/>
      <c r="BQ44" s="94"/>
      <c r="BR44" s="94"/>
      <c r="BS44" s="94"/>
      <c r="BT44" s="94"/>
      <c r="BU44" s="94"/>
      <c r="BV44" s="94"/>
      <c r="BW44" s="94"/>
      <c r="BX44" s="94"/>
      <c r="BY44" s="94"/>
      <c r="BZ44" s="95"/>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6" t="s">
        <v>113</v>
      </c>
      <c r="BM47" s="97"/>
      <c r="BN47" s="97"/>
      <c r="BO47" s="97"/>
      <c r="BP47" s="97"/>
      <c r="BQ47" s="97"/>
      <c r="BR47" s="97"/>
      <c r="BS47" s="97"/>
      <c r="BT47" s="97"/>
      <c r="BU47" s="97"/>
      <c r="BV47" s="97"/>
      <c r="BW47" s="97"/>
      <c r="BX47" s="97"/>
      <c r="BY47" s="97"/>
      <c r="BZ47" s="98"/>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6"/>
      <c r="BM48" s="97"/>
      <c r="BN48" s="97"/>
      <c r="BO48" s="97"/>
      <c r="BP48" s="97"/>
      <c r="BQ48" s="97"/>
      <c r="BR48" s="97"/>
      <c r="BS48" s="97"/>
      <c r="BT48" s="97"/>
      <c r="BU48" s="97"/>
      <c r="BV48" s="97"/>
      <c r="BW48" s="97"/>
      <c r="BX48" s="97"/>
      <c r="BY48" s="97"/>
      <c r="BZ48" s="98"/>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6"/>
      <c r="BM49" s="97"/>
      <c r="BN49" s="97"/>
      <c r="BO49" s="97"/>
      <c r="BP49" s="97"/>
      <c r="BQ49" s="97"/>
      <c r="BR49" s="97"/>
      <c r="BS49" s="97"/>
      <c r="BT49" s="97"/>
      <c r="BU49" s="97"/>
      <c r="BV49" s="97"/>
      <c r="BW49" s="97"/>
      <c r="BX49" s="97"/>
      <c r="BY49" s="97"/>
      <c r="BZ49" s="98"/>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6"/>
      <c r="BM50" s="97"/>
      <c r="BN50" s="97"/>
      <c r="BO50" s="97"/>
      <c r="BP50" s="97"/>
      <c r="BQ50" s="97"/>
      <c r="BR50" s="97"/>
      <c r="BS50" s="97"/>
      <c r="BT50" s="97"/>
      <c r="BU50" s="97"/>
      <c r="BV50" s="97"/>
      <c r="BW50" s="97"/>
      <c r="BX50" s="97"/>
      <c r="BY50" s="97"/>
      <c r="BZ50" s="98"/>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6"/>
      <c r="BM51" s="97"/>
      <c r="BN51" s="97"/>
      <c r="BO51" s="97"/>
      <c r="BP51" s="97"/>
      <c r="BQ51" s="97"/>
      <c r="BR51" s="97"/>
      <c r="BS51" s="97"/>
      <c r="BT51" s="97"/>
      <c r="BU51" s="97"/>
      <c r="BV51" s="97"/>
      <c r="BW51" s="97"/>
      <c r="BX51" s="97"/>
      <c r="BY51" s="97"/>
      <c r="BZ51" s="98"/>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6"/>
      <c r="BM52" s="97"/>
      <c r="BN52" s="97"/>
      <c r="BO52" s="97"/>
      <c r="BP52" s="97"/>
      <c r="BQ52" s="97"/>
      <c r="BR52" s="97"/>
      <c r="BS52" s="97"/>
      <c r="BT52" s="97"/>
      <c r="BU52" s="97"/>
      <c r="BV52" s="97"/>
      <c r="BW52" s="97"/>
      <c r="BX52" s="97"/>
      <c r="BY52" s="97"/>
      <c r="BZ52" s="98"/>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6"/>
      <c r="BM53" s="97"/>
      <c r="BN53" s="97"/>
      <c r="BO53" s="97"/>
      <c r="BP53" s="97"/>
      <c r="BQ53" s="97"/>
      <c r="BR53" s="97"/>
      <c r="BS53" s="97"/>
      <c r="BT53" s="97"/>
      <c r="BU53" s="97"/>
      <c r="BV53" s="97"/>
      <c r="BW53" s="97"/>
      <c r="BX53" s="97"/>
      <c r="BY53" s="97"/>
      <c r="BZ53" s="98"/>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6"/>
      <c r="BM54" s="97"/>
      <c r="BN54" s="97"/>
      <c r="BO54" s="97"/>
      <c r="BP54" s="97"/>
      <c r="BQ54" s="97"/>
      <c r="BR54" s="97"/>
      <c r="BS54" s="97"/>
      <c r="BT54" s="97"/>
      <c r="BU54" s="97"/>
      <c r="BV54" s="97"/>
      <c r="BW54" s="97"/>
      <c r="BX54" s="97"/>
      <c r="BY54" s="97"/>
      <c r="BZ54" s="98"/>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6"/>
      <c r="BM55" s="97"/>
      <c r="BN55" s="97"/>
      <c r="BO55" s="97"/>
      <c r="BP55" s="97"/>
      <c r="BQ55" s="97"/>
      <c r="BR55" s="97"/>
      <c r="BS55" s="97"/>
      <c r="BT55" s="97"/>
      <c r="BU55" s="97"/>
      <c r="BV55" s="97"/>
      <c r="BW55" s="97"/>
      <c r="BX55" s="97"/>
      <c r="BY55" s="97"/>
      <c r="BZ55" s="98"/>
    </row>
    <row r="56" spans="1:78" ht="13.5" customHeight="1">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6"/>
      <c r="BM56" s="97"/>
      <c r="BN56" s="97"/>
      <c r="BO56" s="97"/>
      <c r="BP56" s="97"/>
      <c r="BQ56" s="97"/>
      <c r="BR56" s="97"/>
      <c r="BS56" s="97"/>
      <c r="BT56" s="97"/>
      <c r="BU56" s="97"/>
      <c r="BV56" s="97"/>
      <c r="BW56" s="97"/>
      <c r="BX56" s="97"/>
      <c r="BY56" s="97"/>
      <c r="BZ56" s="98"/>
    </row>
    <row r="57" spans="1:78" ht="13.5" customHeight="1">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6"/>
      <c r="BM57" s="97"/>
      <c r="BN57" s="97"/>
      <c r="BO57" s="97"/>
      <c r="BP57" s="97"/>
      <c r="BQ57" s="97"/>
      <c r="BR57" s="97"/>
      <c r="BS57" s="97"/>
      <c r="BT57" s="97"/>
      <c r="BU57" s="97"/>
      <c r="BV57" s="97"/>
      <c r="BW57" s="97"/>
      <c r="BX57" s="97"/>
      <c r="BY57" s="97"/>
      <c r="BZ57" s="9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6"/>
      <c r="BM58" s="97"/>
      <c r="BN58" s="97"/>
      <c r="BO58" s="97"/>
      <c r="BP58" s="97"/>
      <c r="BQ58" s="97"/>
      <c r="BR58" s="97"/>
      <c r="BS58" s="97"/>
      <c r="BT58" s="97"/>
      <c r="BU58" s="97"/>
      <c r="BV58" s="97"/>
      <c r="BW58" s="97"/>
      <c r="BX58" s="97"/>
      <c r="BY58" s="97"/>
      <c r="BZ58" s="9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6"/>
      <c r="BM59" s="97"/>
      <c r="BN59" s="97"/>
      <c r="BO59" s="97"/>
      <c r="BP59" s="97"/>
      <c r="BQ59" s="97"/>
      <c r="BR59" s="97"/>
      <c r="BS59" s="97"/>
      <c r="BT59" s="97"/>
      <c r="BU59" s="97"/>
      <c r="BV59" s="97"/>
      <c r="BW59" s="97"/>
      <c r="BX59" s="97"/>
      <c r="BY59" s="97"/>
      <c r="BZ59" s="98"/>
    </row>
    <row r="60" spans="1:78" ht="13.5" customHeight="1">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96"/>
      <c r="BM60" s="97"/>
      <c r="BN60" s="97"/>
      <c r="BO60" s="97"/>
      <c r="BP60" s="97"/>
      <c r="BQ60" s="97"/>
      <c r="BR60" s="97"/>
      <c r="BS60" s="97"/>
      <c r="BT60" s="97"/>
      <c r="BU60" s="97"/>
      <c r="BV60" s="97"/>
      <c r="BW60" s="97"/>
      <c r="BX60" s="97"/>
      <c r="BY60" s="97"/>
      <c r="BZ60" s="98"/>
    </row>
    <row r="61" spans="1:78" ht="13.5" customHeight="1">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96"/>
      <c r="BM61" s="97"/>
      <c r="BN61" s="97"/>
      <c r="BO61" s="97"/>
      <c r="BP61" s="97"/>
      <c r="BQ61" s="97"/>
      <c r="BR61" s="97"/>
      <c r="BS61" s="97"/>
      <c r="BT61" s="97"/>
      <c r="BU61" s="97"/>
      <c r="BV61" s="97"/>
      <c r="BW61" s="97"/>
      <c r="BX61" s="97"/>
      <c r="BY61" s="97"/>
      <c r="BZ61" s="98"/>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6"/>
      <c r="BM62" s="97"/>
      <c r="BN62" s="97"/>
      <c r="BO62" s="97"/>
      <c r="BP62" s="97"/>
      <c r="BQ62" s="97"/>
      <c r="BR62" s="97"/>
      <c r="BS62" s="97"/>
      <c r="BT62" s="97"/>
      <c r="BU62" s="97"/>
      <c r="BV62" s="97"/>
      <c r="BW62" s="97"/>
      <c r="BX62" s="97"/>
      <c r="BY62" s="97"/>
      <c r="BZ62" s="98"/>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6"/>
      <c r="BM63" s="97"/>
      <c r="BN63" s="97"/>
      <c r="BO63" s="97"/>
      <c r="BP63" s="97"/>
      <c r="BQ63" s="97"/>
      <c r="BR63" s="97"/>
      <c r="BS63" s="97"/>
      <c r="BT63" s="97"/>
      <c r="BU63" s="97"/>
      <c r="BV63" s="97"/>
      <c r="BW63" s="97"/>
      <c r="BX63" s="97"/>
      <c r="BY63" s="97"/>
      <c r="BZ63" s="98"/>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114</v>
      </c>
      <c r="BM66" s="74"/>
      <c r="BN66" s="74"/>
      <c r="BO66" s="74"/>
      <c r="BP66" s="74"/>
      <c r="BQ66" s="74"/>
      <c r="BR66" s="74"/>
      <c r="BS66" s="74"/>
      <c r="BT66" s="74"/>
      <c r="BU66" s="74"/>
      <c r="BV66" s="74"/>
      <c r="BW66" s="74"/>
      <c r="BX66" s="74"/>
      <c r="BY66" s="74"/>
      <c r="BZ66" s="75"/>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c r="C83" s="26"/>
    </row>
    <row r="84" spans="1:78" hidden="1">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SSb/JciZg7iB9AZB6jkh9owHJE4dt3Rby0hhLf8zYNCG3pHp7AembULyy0HzLU0fOECtxR3hG9lr1EbN2mkTQQ==" saltValue="Y7ERLWAVwR6h2OyxtYld8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43</v>
      </c>
      <c r="B3" s="30" t="s">
        <v>44</v>
      </c>
      <c r="C3" s="30" t="s">
        <v>45</v>
      </c>
      <c r="D3" s="30" t="s">
        <v>46</v>
      </c>
      <c r="E3" s="30" t="s">
        <v>47</v>
      </c>
      <c r="F3" s="30" t="s">
        <v>48</v>
      </c>
      <c r="G3" s="30" t="s">
        <v>49</v>
      </c>
      <c r="H3" s="100" t="s">
        <v>50</v>
      </c>
      <c r="I3" s="101"/>
      <c r="J3" s="101"/>
      <c r="K3" s="101"/>
      <c r="L3" s="101"/>
      <c r="M3" s="101"/>
      <c r="N3" s="101"/>
      <c r="O3" s="101"/>
      <c r="P3" s="101"/>
      <c r="Q3" s="101"/>
      <c r="R3" s="101"/>
      <c r="S3" s="101"/>
      <c r="T3" s="101"/>
      <c r="U3" s="101"/>
      <c r="V3" s="101"/>
      <c r="W3" s="102"/>
      <c r="X3" s="106" t="s">
        <v>51</v>
      </c>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t="s">
        <v>52</v>
      </c>
      <c r="DI3" s="99"/>
      <c r="DJ3" s="99"/>
      <c r="DK3" s="99"/>
      <c r="DL3" s="99"/>
      <c r="DM3" s="99"/>
      <c r="DN3" s="99"/>
      <c r="DO3" s="99"/>
      <c r="DP3" s="99"/>
      <c r="DQ3" s="99"/>
      <c r="DR3" s="99"/>
      <c r="DS3" s="99"/>
      <c r="DT3" s="99"/>
      <c r="DU3" s="99"/>
      <c r="DV3" s="99"/>
      <c r="DW3" s="99"/>
      <c r="DX3" s="99"/>
      <c r="DY3" s="99"/>
      <c r="DZ3" s="99"/>
      <c r="EA3" s="99"/>
      <c r="EB3" s="99"/>
      <c r="EC3" s="99"/>
      <c r="ED3" s="99"/>
      <c r="EE3" s="99"/>
      <c r="EF3" s="99"/>
      <c r="EG3" s="99"/>
      <c r="EH3" s="99"/>
      <c r="EI3" s="99"/>
      <c r="EJ3" s="99"/>
      <c r="EK3" s="99"/>
      <c r="EL3" s="99"/>
      <c r="EM3" s="99"/>
      <c r="EN3" s="99"/>
    </row>
    <row r="4" spans="1:144">
      <c r="A4" s="29" t="s">
        <v>53</v>
      </c>
      <c r="B4" s="31"/>
      <c r="C4" s="31"/>
      <c r="D4" s="31"/>
      <c r="E4" s="31"/>
      <c r="F4" s="31"/>
      <c r="G4" s="31"/>
      <c r="H4" s="103"/>
      <c r="I4" s="104"/>
      <c r="J4" s="104"/>
      <c r="K4" s="104"/>
      <c r="L4" s="104"/>
      <c r="M4" s="104"/>
      <c r="N4" s="104"/>
      <c r="O4" s="104"/>
      <c r="P4" s="104"/>
      <c r="Q4" s="104"/>
      <c r="R4" s="104"/>
      <c r="S4" s="104"/>
      <c r="T4" s="104"/>
      <c r="U4" s="104"/>
      <c r="V4" s="104"/>
      <c r="W4" s="105"/>
      <c r="X4" s="99" t="s">
        <v>54</v>
      </c>
      <c r="Y4" s="99"/>
      <c r="Z4" s="99"/>
      <c r="AA4" s="99"/>
      <c r="AB4" s="99"/>
      <c r="AC4" s="99"/>
      <c r="AD4" s="99"/>
      <c r="AE4" s="99"/>
      <c r="AF4" s="99"/>
      <c r="AG4" s="99"/>
      <c r="AH4" s="99"/>
      <c r="AI4" s="99" t="s">
        <v>55</v>
      </c>
      <c r="AJ4" s="99"/>
      <c r="AK4" s="99"/>
      <c r="AL4" s="99"/>
      <c r="AM4" s="99"/>
      <c r="AN4" s="99"/>
      <c r="AO4" s="99"/>
      <c r="AP4" s="99"/>
      <c r="AQ4" s="99"/>
      <c r="AR4" s="99"/>
      <c r="AS4" s="99"/>
      <c r="AT4" s="99" t="s">
        <v>56</v>
      </c>
      <c r="AU4" s="99"/>
      <c r="AV4" s="99"/>
      <c r="AW4" s="99"/>
      <c r="AX4" s="99"/>
      <c r="AY4" s="99"/>
      <c r="AZ4" s="99"/>
      <c r="BA4" s="99"/>
      <c r="BB4" s="99"/>
      <c r="BC4" s="99"/>
      <c r="BD4" s="99"/>
      <c r="BE4" s="99" t="s">
        <v>57</v>
      </c>
      <c r="BF4" s="99"/>
      <c r="BG4" s="99"/>
      <c r="BH4" s="99"/>
      <c r="BI4" s="99"/>
      <c r="BJ4" s="99"/>
      <c r="BK4" s="99"/>
      <c r="BL4" s="99"/>
      <c r="BM4" s="99"/>
      <c r="BN4" s="99"/>
      <c r="BO4" s="99"/>
      <c r="BP4" s="99" t="s">
        <v>58</v>
      </c>
      <c r="BQ4" s="99"/>
      <c r="BR4" s="99"/>
      <c r="BS4" s="99"/>
      <c r="BT4" s="99"/>
      <c r="BU4" s="99"/>
      <c r="BV4" s="99"/>
      <c r="BW4" s="99"/>
      <c r="BX4" s="99"/>
      <c r="BY4" s="99"/>
      <c r="BZ4" s="99"/>
      <c r="CA4" s="99" t="s">
        <v>59</v>
      </c>
      <c r="CB4" s="99"/>
      <c r="CC4" s="99"/>
      <c r="CD4" s="99"/>
      <c r="CE4" s="99"/>
      <c r="CF4" s="99"/>
      <c r="CG4" s="99"/>
      <c r="CH4" s="99"/>
      <c r="CI4" s="99"/>
      <c r="CJ4" s="99"/>
      <c r="CK4" s="99"/>
      <c r="CL4" s="99" t="s">
        <v>60</v>
      </c>
      <c r="CM4" s="99"/>
      <c r="CN4" s="99"/>
      <c r="CO4" s="99"/>
      <c r="CP4" s="99"/>
      <c r="CQ4" s="99"/>
      <c r="CR4" s="99"/>
      <c r="CS4" s="99"/>
      <c r="CT4" s="99"/>
      <c r="CU4" s="99"/>
      <c r="CV4" s="99"/>
      <c r="CW4" s="99" t="s">
        <v>61</v>
      </c>
      <c r="CX4" s="99"/>
      <c r="CY4" s="99"/>
      <c r="CZ4" s="99"/>
      <c r="DA4" s="99"/>
      <c r="DB4" s="99"/>
      <c r="DC4" s="99"/>
      <c r="DD4" s="99"/>
      <c r="DE4" s="99"/>
      <c r="DF4" s="99"/>
      <c r="DG4" s="99"/>
      <c r="DH4" s="99" t="s">
        <v>62</v>
      </c>
      <c r="DI4" s="99"/>
      <c r="DJ4" s="99"/>
      <c r="DK4" s="99"/>
      <c r="DL4" s="99"/>
      <c r="DM4" s="99"/>
      <c r="DN4" s="99"/>
      <c r="DO4" s="99"/>
      <c r="DP4" s="99"/>
      <c r="DQ4" s="99"/>
      <c r="DR4" s="99"/>
      <c r="DS4" s="99" t="s">
        <v>63</v>
      </c>
      <c r="DT4" s="99"/>
      <c r="DU4" s="99"/>
      <c r="DV4" s="99"/>
      <c r="DW4" s="99"/>
      <c r="DX4" s="99"/>
      <c r="DY4" s="99"/>
      <c r="DZ4" s="99"/>
      <c r="EA4" s="99"/>
      <c r="EB4" s="99"/>
      <c r="EC4" s="99"/>
      <c r="ED4" s="99" t="s">
        <v>64</v>
      </c>
      <c r="EE4" s="99"/>
      <c r="EF4" s="99"/>
      <c r="EG4" s="99"/>
      <c r="EH4" s="99"/>
      <c r="EI4" s="99"/>
      <c r="EJ4" s="99"/>
      <c r="EK4" s="99"/>
      <c r="EL4" s="99"/>
      <c r="EM4" s="99"/>
      <c r="EN4" s="99"/>
    </row>
    <row r="5" spans="1:144">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c r="A6" s="29" t="s">
        <v>92</v>
      </c>
      <c r="B6" s="34">
        <f>B7</f>
        <v>2020</v>
      </c>
      <c r="C6" s="34">
        <f t="shared" ref="C6:W6" si="3">C7</f>
        <v>465356</v>
      </c>
      <c r="D6" s="34">
        <f t="shared" si="3"/>
        <v>46</v>
      </c>
      <c r="E6" s="34">
        <f t="shared" si="3"/>
        <v>1</v>
      </c>
      <c r="F6" s="34">
        <f t="shared" si="3"/>
        <v>0</v>
      </c>
      <c r="G6" s="34">
        <f t="shared" si="3"/>
        <v>1</v>
      </c>
      <c r="H6" s="34" t="str">
        <f t="shared" si="3"/>
        <v>鹿児島県　与論町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85.41</v>
      </c>
      <c r="P6" s="35">
        <f t="shared" si="3"/>
        <v>99.88</v>
      </c>
      <c r="Q6" s="35">
        <f t="shared" si="3"/>
        <v>5115</v>
      </c>
      <c r="R6" s="35">
        <f t="shared" si="3"/>
        <v>5219</v>
      </c>
      <c r="S6" s="35">
        <f t="shared" si="3"/>
        <v>20.58</v>
      </c>
      <c r="T6" s="35">
        <f t="shared" si="3"/>
        <v>253.6</v>
      </c>
      <c r="U6" s="35">
        <f t="shared" si="3"/>
        <v>5084</v>
      </c>
      <c r="V6" s="35">
        <f t="shared" si="3"/>
        <v>20</v>
      </c>
      <c r="W6" s="35">
        <f t="shared" si="3"/>
        <v>254.2</v>
      </c>
      <c r="X6" s="36">
        <f>IF(X7="",NA(),X7)</f>
        <v>107.65</v>
      </c>
      <c r="Y6" s="36">
        <f t="shared" ref="Y6:AG6" si="4">IF(Y7="",NA(),Y7)</f>
        <v>112.73</v>
      </c>
      <c r="Z6" s="36">
        <f t="shared" si="4"/>
        <v>107.32</v>
      </c>
      <c r="AA6" s="36">
        <f t="shared" si="4"/>
        <v>104.52</v>
      </c>
      <c r="AB6" s="36">
        <f t="shared" si="4"/>
        <v>114.97</v>
      </c>
      <c r="AC6" s="36">
        <f t="shared" si="4"/>
        <v>107.95</v>
      </c>
      <c r="AD6" s="36">
        <f t="shared" si="4"/>
        <v>104.47</v>
      </c>
      <c r="AE6" s="36">
        <f t="shared" si="4"/>
        <v>103.81</v>
      </c>
      <c r="AF6" s="36">
        <f t="shared" si="4"/>
        <v>104.35</v>
      </c>
      <c r="AG6" s="36">
        <f t="shared" si="4"/>
        <v>105.34</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16.399999999999999</v>
      </c>
      <c r="AP6" s="36">
        <f t="shared" si="5"/>
        <v>25.66</v>
      </c>
      <c r="AQ6" s="36">
        <f t="shared" si="5"/>
        <v>21.69</v>
      </c>
      <c r="AR6" s="36">
        <f t="shared" si="5"/>
        <v>24.04</v>
      </c>
      <c r="AS6" s="35" t="str">
        <f>IF(AS7="","",IF(AS7="-","【-】","【"&amp;SUBSTITUTE(TEXT(AS7,"#,##0.00"),"-","△")&amp;"】"))</f>
        <v>【1.15】</v>
      </c>
      <c r="AT6" s="36">
        <f>IF(AT7="",NA(),AT7)</f>
        <v>1016.99</v>
      </c>
      <c r="AU6" s="36">
        <f t="shared" ref="AU6:BC6" si="6">IF(AU7="",NA(),AU7)</f>
        <v>984.4</v>
      </c>
      <c r="AV6" s="36">
        <f t="shared" si="6"/>
        <v>988.78</v>
      </c>
      <c r="AW6" s="36">
        <f t="shared" si="6"/>
        <v>641.36</v>
      </c>
      <c r="AX6" s="36">
        <f t="shared" si="6"/>
        <v>851.65</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104.97</v>
      </c>
      <c r="BF6" s="36">
        <f t="shared" ref="BF6:BN6" si="7">IF(BF7="",NA(),BF7)</f>
        <v>98.91</v>
      </c>
      <c r="BG6" s="36">
        <f t="shared" si="7"/>
        <v>93.56</v>
      </c>
      <c r="BH6" s="36">
        <f t="shared" si="7"/>
        <v>86.09</v>
      </c>
      <c r="BI6" s="36">
        <f t="shared" si="7"/>
        <v>81.290000000000006</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107.16</v>
      </c>
      <c r="BQ6" s="36">
        <f t="shared" ref="BQ6:BY6" si="8">IF(BQ7="",NA(),BQ7)</f>
        <v>112.57</v>
      </c>
      <c r="BR6" s="36">
        <f t="shared" si="8"/>
        <v>106.08</v>
      </c>
      <c r="BS6" s="36">
        <f t="shared" si="8"/>
        <v>103.42</v>
      </c>
      <c r="BT6" s="36">
        <f t="shared" si="8"/>
        <v>112.85</v>
      </c>
      <c r="BU6" s="36">
        <f t="shared" si="8"/>
        <v>93.28</v>
      </c>
      <c r="BV6" s="36">
        <f t="shared" si="8"/>
        <v>87.51</v>
      </c>
      <c r="BW6" s="36">
        <f t="shared" si="8"/>
        <v>84.77</v>
      </c>
      <c r="BX6" s="36">
        <f t="shared" si="8"/>
        <v>87.11</v>
      </c>
      <c r="BY6" s="36">
        <f t="shared" si="8"/>
        <v>82.78</v>
      </c>
      <c r="BZ6" s="35" t="str">
        <f>IF(BZ7="","",IF(BZ7="-","【-】","【"&amp;SUBSTITUTE(TEXT(BZ7,"#,##0.00"),"-","△")&amp;"】"))</f>
        <v>【100.05】</v>
      </c>
      <c r="CA6" s="36">
        <f>IF(CA7="",NA(),CA7)</f>
        <v>254.5</v>
      </c>
      <c r="CB6" s="36">
        <f t="shared" ref="CB6:CJ6" si="9">IF(CB7="",NA(),CB7)</f>
        <v>240.11</v>
      </c>
      <c r="CC6" s="36">
        <f t="shared" si="9"/>
        <v>253.86</v>
      </c>
      <c r="CD6" s="36">
        <f t="shared" si="9"/>
        <v>259.5</v>
      </c>
      <c r="CE6" s="36">
        <f t="shared" si="9"/>
        <v>234.33</v>
      </c>
      <c r="CF6" s="36">
        <f t="shared" si="9"/>
        <v>208.29</v>
      </c>
      <c r="CG6" s="36">
        <f t="shared" si="9"/>
        <v>218.42</v>
      </c>
      <c r="CH6" s="36">
        <f t="shared" si="9"/>
        <v>227.27</v>
      </c>
      <c r="CI6" s="36">
        <f t="shared" si="9"/>
        <v>223.98</v>
      </c>
      <c r="CJ6" s="36">
        <f t="shared" si="9"/>
        <v>225.09</v>
      </c>
      <c r="CK6" s="35" t="str">
        <f>IF(CK7="","",IF(CK7="-","【-】","【"&amp;SUBSTITUTE(TEXT(CK7,"#,##0.00"),"-","△")&amp;"】"))</f>
        <v>【166.40】</v>
      </c>
      <c r="CL6" s="36">
        <f>IF(CL7="",NA(),CL7)</f>
        <v>51.51</v>
      </c>
      <c r="CM6" s="36">
        <f t="shared" ref="CM6:CU6" si="10">IF(CM7="",NA(),CM7)</f>
        <v>51.26</v>
      </c>
      <c r="CN6" s="36">
        <f t="shared" si="10"/>
        <v>50.18</v>
      </c>
      <c r="CO6" s="36">
        <f t="shared" si="10"/>
        <v>49.99</v>
      </c>
      <c r="CP6" s="36">
        <f t="shared" si="10"/>
        <v>49.2</v>
      </c>
      <c r="CQ6" s="36">
        <f t="shared" si="10"/>
        <v>49.32</v>
      </c>
      <c r="CR6" s="36">
        <f t="shared" si="10"/>
        <v>50.24</v>
      </c>
      <c r="CS6" s="36">
        <f t="shared" si="10"/>
        <v>50.29</v>
      </c>
      <c r="CT6" s="36">
        <f t="shared" si="10"/>
        <v>49.64</v>
      </c>
      <c r="CU6" s="36">
        <f t="shared" si="10"/>
        <v>49.38</v>
      </c>
      <c r="CV6" s="35" t="str">
        <f>IF(CV7="","",IF(CV7="-","【-】","【"&amp;SUBSTITUTE(TEXT(CV7,"#,##0.00"),"-","△")&amp;"】"))</f>
        <v>【60.69】</v>
      </c>
      <c r="CW6" s="36">
        <f>IF(CW7="",NA(),CW7)</f>
        <v>87.9</v>
      </c>
      <c r="CX6" s="36">
        <f t="shared" ref="CX6:DF6" si="11">IF(CX7="",NA(),CX7)</f>
        <v>87.7</v>
      </c>
      <c r="CY6" s="36">
        <f t="shared" si="11"/>
        <v>87.5</v>
      </c>
      <c r="CZ6" s="36">
        <f t="shared" si="11"/>
        <v>87.1</v>
      </c>
      <c r="DA6" s="36">
        <f t="shared" si="11"/>
        <v>85.99</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65.819999999999993</v>
      </c>
      <c r="DI6" s="36">
        <f t="shared" ref="DI6:DQ6" si="12">IF(DI7="",NA(),DI7)</f>
        <v>67.150000000000006</v>
      </c>
      <c r="DJ6" s="36">
        <f t="shared" si="12"/>
        <v>67.989999999999995</v>
      </c>
      <c r="DK6" s="36">
        <f t="shared" si="12"/>
        <v>69.19</v>
      </c>
      <c r="DL6" s="36">
        <f t="shared" si="12"/>
        <v>69.98</v>
      </c>
      <c r="DM6" s="36">
        <f t="shared" si="12"/>
        <v>48.3</v>
      </c>
      <c r="DN6" s="36">
        <f t="shared" si="12"/>
        <v>45.14</v>
      </c>
      <c r="DO6" s="36">
        <f t="shared" si="12"/>
        <v>45.85</v>
      </c>
      <c r="DP6" s="36">
        <f t="shared" si="12"/>
        <v>47.31</v>
      </c>
      <c r="DQ6" s="36">
        <f t="shared" si="12"/>
        <v>47.5</v>
      </c>
      <c r="DR6" s="35" t="str">
        <f>IF(DR7="","",IF(DR7="-","【-】","【"&amp;SUBSTITUTE(TEXT(DR7,"#,##0.00"),"-","△")&amp;"】"))</f>
        <v>【50.19】</v>
      </c>
      <c r="DS6" s="36">
        <f>IF(DS7="",NA(),DS7)</f>
        <v>81.7</v>
      </c>
      <c r="DT6" s="36">
        <f t="shared" ref="DT6:EB6" si="13">IF(DT7="",NA(),DT7)</f>
        <v>86.5</v>
      </c>
      <c r="DU6" s="36">
        <f t="shared" si="13"/>
        <v>90.3</v>
      </c>
      <c r="DV6" s="36">
        <f t="shared" si="13"/>
        <v>91.04</v>
      </c>
      <c r="DW6" s="36">
        <f t="shared" si="13"/>
        <v>92.06</v>
      </c>
      <c r="DX6" s="36">
        <f t="shared" si="13"/>
        <v>12.43</v>
      </c>
      <c r="DY6" s="36">
        <f t="shared" si="13"/>
        <v>13.58</v>
      </c>
      <c r="DZ6" s="36">
        <f t="shared" si="13"/>
        <v>14.13</v>
      </c>
      <c r="EA6" s="36">
        <f t="shared" si="13"/>
        <v>16.77</v>
      </c>
      <c r="EB6" s="36">
        <f t="shared" si="13"/>
        <v>17.399999999999999</v>
      </c>
      <c r="EC6" s="35" t="str">
        <f>IF(EC7="","",IF(EC7="-","【-】","【"&amp;SUBSTITUTE(TEXT(EC7,"#,##0.00"),"-","△")&amp;"】"))</f>
        <v>【20.63】</v>
      </c>
      <c r="ED6" s="36">
        <f>IF(ED7="",NA(),ED7)</f>
        <v>0.88</v>
      </c>
      <c r="EE6" s="36">
        <f t="shared" ref="EE6:EM6" si="14">IF(EE7="",NA(),EE7)</f>
        <v>1.3</v>
      </c>
      <c r="EF6" s="36">
        <f t="shared" si="14"/>
        <v>1.4</v>
      </c>
      <c r="EG6" s="36">
        <f t="shared" si="14"/>
        <v>0.94</v>
      </c>
      <c r="EH6" s="36">
        <f t="shared" si="14"/>
        <v>0.57999999999999996</v>
      </c>
      <c r="EI6" s="36">
        <f t="shared" si="14"/>
        <v>0.46</v>
      </c>
      <c r="EJ6" s="36">
        <f t="shared" si="14"/>
        <v>0.44</v>
      </c>
      <c r="EK6" s="36">
        <f t="shared" si="14"/>
        <v>0.52</v>
      </c>
      <c r="EL6" s="36">
        <f t="shared" si="14"/>
        <v>0.47</v>
      </c>
      <c r="EM6" s="36">
        <f t="shared" si="14"/>
        <v>0.4</v>
      </c>
      <c r="EN6" s="35" t="str">
        <f>IF(EN7="","",IF(EN7="-","【-】","【"&amp;SUBSTITUTE(TEXT(EN7,"#,##0.00"),"-","△")&amp;"】"))</f>
        <v>【0.69】</v>
      </c>
    </row>
    <row r="7" spans="1:144" s="37" customFormat="1">
      <c r="A7" s="29"/>
      <c r="B7" s="38">
        <v>2020</v>
      </c>
      <c r="C7" s="38">
        <v>465356</v>
      </c>
      <c r="D7" s="38">
        <v>46</v>
      </c>
      <c r="E7" s="38">
        <v>1</v>
      </c>
      <c r="F7" s="38">
        <v>0</v>
      </c>
      <c r="G7" s="38">
        <v>1</v>
      </c>
      <c r="H7" s="38" t="s">
        <v>93</v>
      </c>
      <c r="I7" s="38" t="s">
        <v>94</v>
      </c>
      <c r="J7" s="38" t="s">
        <v>95</v>
      </c>
      <c r="K7" s="38" t="s">
        <v>96</v>
      </c>
      <c r="L7" s="38" t="s">
        <v>97</v>
      </c>
      <c r="M7" s="38" t="s">
        <v>98</v>
      </c>
      <c r="N7" s="39" t="s">
        <v>99</v>
      </c>
      <c r="O7" s="39">
        <v>85.41</v>
      </c>
      <c r="P7" s="39">
        <v>99.88</v>
      </c>
      <c r="Q7" s="39">
        <v>5115</v>
      </c>
      <c r="R7" s="39">
        <v>5219</v>
      </c>
      <c r="S7" s="39">
        <v>20.58</v>
      </c>
      <c r="T7" s="39">
        <v>253.6</v>
      </c>
      <c r="U7" s="39">
        <v>5084</v>
      </c>
      <c r="V7" s="39">
        <v>20</v>
      </c>
      <c r="W7" s="39">
        <v>254.2</v>
      </c>
      <c r="X7" s="39">
        <v>107.65</v>
      </c>
      <c r="Y7" s="39">
        <v>112.73</v>
      </c>
      <c r="Z7" s="39">
        <v>107.32</v>
      </c>
      <c r="AA7" s="39">
        <v>104.52</v>
      </c>
      <c r="AB7" s="39">
        <v>114.97</v>
      </c>
      <c r="AC7" s="39">
        <v>107.95</v>
      </c>
      <c r="AD7" s="39">
        <v>104.47</v>
      </c>
      <c r="AE7" s="39">
        <v>103.81</v>
      </c>
      <c r="AF7" s="39">
        <v>104.35</v>
      </c>
      <c r="AG7" s="39">
        <v>105.34</v>
      </c>
      <c r="AH7" s="39">
        <v>110.27</v>
      </c>
      <c r="AI7" s="39">
        <v>0</v>
      </c>
      <c r="AJ7" s="39">
        <v>0</v>
      </c>
      <c r="AK7" s="39">
        <v>0</v>
      </c>
      <c r="AL7" s="39">
        <v>0</v>
      </c>
      <c r="AM7" s="39">
        <v>0</v>
      </c>
      <c r="AN7" s="39">
        <v>12.44</v>
      </c>
      <c r="AO7" s="39">
        <v>16.399999999999999</v>
      </c>
      <c r="AP7" s="39">
        <v>25.66</v>
      </c>
      <c r="AQ7" s="39">
        <v>21.69</v>
      </c>
      <c r="AR7" s="39">
        <v>24.04</v>
      </c>
      <c r="AS7" s="39">
        <v>1.1499999999999999</v>
      </c>
      <c r="AT7" s="39">
        <v>1016.99</v>
      </c>
      <c r="AU7" s="39">
        <v>984.4</v>
      </c>
      <c r="AV7" s="39">
        <v>988.78</v>
      </c>
      <c r="AW7" s="39">
        <v>641.36</v>
      </c>
      <c r="AX7" s="39">
        <v>851.65</v>
      </c>
      <c r="AY7" s="39">
        <v>371.89</v>
      </c>
      <c r="AZ7" s="39">
        <v>293.23</v>
      </c>
      <c r="BA7" s="39">
        <v>300.14</v>
      </c>
      <c r="BB7" s="39">
        <v>301.04000000000002</v>
      </c>
      <c r="BC7" s="39">
        <v>305.08</v>
      </c>
      <c r="BD7" s="39">
        <v>260.31</v>
      </c>
      <c r="BE7" s="39">
        <v>104.97</v>
      </c>
      <c r="BF7" s="39">
        <v>98.91</v>
      </c>
      <c r="BG7" s="39">
        <v>93.56</v>
      </c>
      <c r="BH7" s="39">
        <v>86.09</v>
      </c>
      <c r="BI7" s="39">
        <v>81.290000000000006</v>
      </c>
      <c r="BJ7" s="39">
        <v>483.11</v>
      </c>
      <c r="BK7" s="39">
        <v>542.29999999999995</v>
      </c>
      <c r="BL7" s="39">
        <v>566.65</v>
      </c>
      <c r="BM7" s="39">
        <v>551.62</v>
      </c>
      <c r="BN7" s="39">
        <v>585.59</v>
      </c>
      <c r="BO7" s="39">
        <v>275.67</v>
      </c>
      <c r="BP7" s="39">
        <v>107.16</v>
      </c>
      <c r="BQ7" s="39">
        <v>112.57</v>
      </c>
      <c r="BR7" s="39">
        <v>106.08</v>
      </c>
      <c r="BS7" s="39">
        <v>103.42</v>
      </c>
      <c r="BT7" s="39">
        <v>112.85</v>
      </c>
      <c r="BU7" s="39">
        <v>93.28</v>
      </c>
      <c r="BV7" s="39">
        <v>87.51</v>
      </c>
      <c r="BW7" s="39">
        <v>84.77</v>
      </c>
      <c r="BX7" s="39">
        <v>87.11</v>
      </c>
      <c r="BY7" s="39">
        <v>82.78</v>
      </c>
      <c r="BZ7" s="39">
        <v>100.05</v>
      </c>
      <c r="CA7" s="39">
        <v>254.5</v>
      </c>
      <c r="CB7" s="39">
        <v>240.11</v>
      </c>
      <c r="CC7" s="39">
        <v>253.86</v>
      </c>
      <c r="CD7" s="39">
        <v>259.5</v>
      </c>
      <c r="CE7" s="39">
        <v>234.33</v>
      </c>
      <c r="CF7" s="39">
        <v>208.29</v>
      </c>
      <c r="CG7" s="39">
        <v>218.42</v>
      </c>
      <c r="CH7" s="39">
        <v>227.27</v>
      </c>
      <c r="CI7" s="39">
        <v>223.98</v>
      </c>
      <c r="CJ7" s="39">
        <v>225.09</v>
      </c>
      <c r="CK7" s="39">
        <v>166.4</v>
      </c>
      <c r="CL7" s="39">
        <v>51.51</v>
      </c>
      <c r="CM7" s="39">
        <v>51.26</v>
      </c>
      <c r="CN7" s="39">
        <v>50.18</v>
      </c>
      <c r="CO7" s="39">
        <v>49.99</v>
      </c>
      <c r="CP7" s="39">
        <v>49.2</v>
      </c>
      <c r="CQ7" s="39">
        <v>49.32</v>
      </c>
      <c r="CR7" s="39">
        <v>50.24</v>
      </c>
      <c r="CS7" s="39">
        <v>50.29</v>
      </c>
      <c r="CT7" s="39">
        <v>49.64</v>
      </c>
      <c r="CU7" s="39">
        <v>49.38</v>
      </c>
      <c r="CV7" s="39">
        <v>60.69</v>
      </c>
      <c r="CW7" s="39">
        <v>87.9</v>
      </c>
      <c r="CX7" s="39">
        <v>87.7</v>
      </c>
      <c r="CY7" s="39">
        <v>87.5</v>
      </c>
      <c r="CZ7" s="39">
        <v>87.1</v>
      </c>
      <c r="DA7" s="39">
        <v>85.99</v>
      </c>
      <c r="DB7" s="39">
        <v>79.34</v>
      </c>
      <c r="DC7" s="39">
        <v>78.650000000000006</v>
      </c>
      <c r="DD7" s="39">
        <v>77.73</v>
      </c>
      <c r="DE7" s="39">
        <v>78.09</v>
      </c>
      <c r="DF7" s="39">
        <v>78.010000000000005</v>
      </c>
      <c r="DG7" s="39">
        <v>89.82</v>
      </c>
      <c r="DH7" s="39">
        <v>65.819999999999993</v>
      </c>
      <c r="DI7" s="39">
        <v>67.150000000000006</v>
      </c>
      <c r="DJ7" s="39">
        <v>67.989999999999995</v>
      </c>
      <c r="DK7" s="39">
        <v>69.19</v>
      </c>
      <c r="DL7" s="39">
        <v>69.98</v>
      </c>
      <c r="DM7" s="39">
        <v>48.3</v>
      </c>
      <c r="DN7" s="39">
        <v>45.14</v>
      </c>
      <c r="DO7" s="39">
        <v>45.85</v>
      </c>
      <c r="DP7" s="39">
        <v>47.31</v>
      </c>
      <c r="DQ7" s="39">
        <v>47.5</v>
      </c>
      <c r="DR7" s="39">
        <v>50.19</v>
      </c>
      <c r="DS7" s="39">
        <v>81.7</v>
      </c>
      <c r="DT7" s="39">
        <v>86.5</v>
      </c>
      <c r="DU7" s="39">
        <v>90.3</v>
      </c>
      <c r="DV7" s="39">
        <v>91.04</v>
      </c>
      <c r="DW7" s="39">
        <v>92.06</v>
      </c>
      <c r="DX7" s="39">
        <v>12.43</v>
      </c>
      <c r="DY7" s="39">
        <v>13.58</v>
      </c>
      <c r="DZ7" s="39">
        <v>14.13</v>
      </c>
      <c r="EA7" s="39">
        <v>16.77</v>
      </c>
      <c r="EB7" s="39">
        <v>17.399999999999999</v>
      </c>
      <c r="EC7" s="39">
        <v>20.63</v>
      </c>
      <c r="ED7" s="39">
        <v>0.88</v>
      </c>
      <c r="EE7" s="39">
        <v>1.3</v>
      </c>
      <c r="EF7" s="39">
        <v>1.4</v>
      </c>
      <c r="EG7" s="39">
        <v>0.94</v>
      </c>
      <c r="EH7" s="39">
        <v>0.57999999999999996</v>
      </c>
      <c r="EI7" s="39">
        <v>0.46</v>
      </c>
      <c r="EJ7" s="39">
        <v>0.44</v>
      </c>
      <c r="EK7" s="39">
        <v>0.52</v>
      </c>
      <c r="EL7" s="39">
        <v>0.47</v>
      </c>
      <c r="EM7" s="39">
        <v>0.4</v>
      </c>
      <c r="EN7" s="39">
        <v>0.69</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c r="B11">
        <v>4</v>
      </c>
      <c r="C11">
        <v>3</v>
      </c>
      <c r="D11">
        <v>2</v>
      </c>
      <c r="E11">
        <v>1</v>
      </c>
      <c r="F11">
        <v>0</v>
      </c>
      <c r="G11" t="s">
        <v>105</v>
      </c>
    </row>
    <row r="12" spans="1:144">
      <c r="B12">
        <v>1</v>
      </c>
      <c r="C12">
        <v>1</v>
      </c>
      <c r="D12">
        <v>1</v>
      </c>
      <c r="E12">
        <v>1</v>
      </c>
      <c r="F12">
        <v>2</v>
      </c>
      <c r="G12" t="s">
        <v>106</v>
      </c>
    </row>
    <row r="13" spans="1:144">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2022-02-07T02:01:28Z</cp:lastPrinted>
  <dcterms:created xsi:type="dcterms:W3CDTF">2021-12-03T07:00:00Z</dcterms:created>
  <dcterms:modified xsi:type="dcterms:W3CDTF">2022-02-07T02:01:29Z</dcterms:modified>
  <cp:category/>
</cp:coreProperties>
</file>