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41和泊町【済】\"/>
    </mc:Choice>
  </mc:AlternateContent>
  <workbookProtection workbookAlgorithmName="SHA-512" workbookHashValue="hsoNS55Tr+Ry+X6LcNvRuIa8Ek4Wko13+u8AxdX2pCFYPfZzKs4SYPZXUbV8+HeKcbsc2eM9DXYXsPTikJjU7Q==" workbookSaltValue="lokidhX2+QFnUr7bIpyFAw==" workbookSpinCount="100000" lockStructure="1"/>
  <bookViews>
    <workbookView xWindow="0" yWindow="0" windowWidth="20445" windowHeight="739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I86" i="4"/>
  <c r="E86" i="4"/>
  <c r="AT10" i="4"/>
  <c r="AL10" i="4"/>
  <c r="AD10" i="4"/>
  <c r="I10" i="4"/>
  <c r="B10" i="4"/>
  <c r="AL8" i="4"/>
  <c r="P8" i="4"/>
  <c r="I8" i="4"/>
</calcChain>
</file>

<file path=xl/sharedStrings.xml><?xml version="1.0" encoding="utf-8"?>
<sst xmlns="http://schemas.openxmlformats.org/spreadsheetml/2006/main" count="236" uniqueCount="120">
  <si>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</si>
  <si>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</si>
  <si>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</si>
  <si>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</si>
  <si>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</si>
  <si>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</si>
  <si>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</si>
  <si>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</si>
  <si>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</si>
  <si>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</si>
  <si>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</si>
  <si>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</si>
  <si>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</si>
  <si>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</si>
  <si>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</si>
  <si>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</si>
  <si>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</si>
  <si>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</si>
  <si>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</si>
  <si>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</si>
  <si>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</si>
  <si>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</si>
  <si>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</si>
  <si>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</si>
  <si>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</si>
  <si>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</si>
  <si>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</si>
  <si>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</si>
  <si>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</si>
  <si>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</si>
  <si>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</si>
  <si>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</si>
  <si>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</si>
  <si>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</si>
  <si>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</si>
  <si>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</si>
  <si>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</si>
  <si>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</si>
  <si>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</si>
  <si>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</si>
  <si>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</si>
  <si>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</si>
  <si>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</si>
  <si>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</si>
  <si>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</si>
  <si>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</si>
  <si>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</si>
  <si>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</si>
  <si>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</si>
  <si>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</si>
  <si>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</si>
  <si>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</si>
  <si>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</si>
  <si>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</si>
  <si>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</si>
  <si>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</si>
  <si>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</si>
  <si>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</si>
  <si>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</si>
  <si>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</si>
  <si>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</si>
  <si>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</si>
  <si>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</si>
  <si>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</si>
  <si>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</si>
  <si>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</si>
  <si>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</si>
  <si>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</si>
  <si>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</si>
  <si>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</si>
  <si>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</si>
  <si>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</si>
  <si>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</si>
  <si>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</si>
  <si>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</si>
  <si>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</si>
  <si>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</si>
  <si>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</si>
  <si>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</si>
  <si>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</si>
  <si>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</si>
  <si>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</si>
  <si>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</si>
  <si>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</si>
  <si>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</si>
  <si>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</si>
  <si>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</si>
  <si>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</si>
  <si>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</si>
  <si>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</si>
  <si>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</si>
  <si>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</si>
  <si>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</si>
  <si>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</si>
  <si>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</si>
  <si>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</si>
  <si>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</si>
  <si>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</si>
  <si>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和泊町</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</si>
  <si>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</si>
  <si>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</si>
  <si>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</si>
  <si>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</si>
  <si>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</si>
  <si>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</si>
  <si>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</si>
  <si>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</si>
  <si>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</si>
  <si>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</si>
  <si>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</si>
  <si>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</si>
  <si>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</si>
  <si>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</si>
  <si>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</si>
  <si>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</si>
  <si>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</si>
  <si>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</si>
  <si>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①【収益的収支比率】  
　料金収入や一般会計からの繰入金等の総収益で、総費用に地方債償還金を加えた費用をどの程度賄えているかを表す指標である。和泊町公共下水道事業の経営状況が,平成25年度から改善してきているのは,住宅建設による,接続率の増加や，平成28年度に使用料改定を実施したことによるものと考えられる。しかし,施設維持管理費や施設建設時の企業債元利償還金等の支出額が下水道使用料を大きく上回っており,不足分を一般会計からの繰入で補っている。今後,耐震化事業や統廃合事業の実施により，さらに支出が増大するとことが想定されるため，下水道使用料の改定の検討が必要である。
②【累積欠損金比率】該当数値なし。
③【流動比率】該当数値なし。
④【企業債残高対事業規模比率】
  料金収入に対する企業債残高の割合であり、企業債残高の規模を表す指標である。下水道使用料に対して,企業債残高の規模が大きなものとなっており,一般会計からの繰入で補っているため,「０」となっている。
⑤【経費回収率】
　下水道使用料において,回収すべき経費をどの程度使用料で賄えているかを表した指標である。平成28年度に使用料改定を実施しており,100%を大きく下回っており，使用料で賄えない分を一般会計からの繰入で補っている状況であり，類似団体平均値も下回っているため，費用の削減と財源確保に努める。
⑥【汚水処理原価】
　有収水量１㎥あたりの汚水処理に要した費用であり、汚水資本費・汚水維持管理費の両方を含めた汚水処理に係るコストを表した指標である。汚水処理原価は,類似団体平均値より低くなっているが,維持管理に伴う修繕費が多くなってきているため，更新事業等を活用し設備の更新に努める。また,平成29年度から実施している,農業集落排水施設中部処理場との統廃合事業により,流入量の増加を図る。
⑦【施設利用率】
　施設・設備が一日に対応可能な処理能力に対する,晴天時一日平均処理量の割合を表した指標である。令和２年度は令和元年度と比較して流入量は増加しているが,依然として施設規模に対し低い数値であることから，平成29年度から,実施している農業集落排水施設中部処理場との統廃合事業により,更なる流入量の増加を図る。
⑧【水洗化率】
　現在処理区域内人口のうち、実際に水洗便所を設置して汚水処理している人口の割合を表した指標である。昨年度より増加しており,類似団体平均値より高い水準にあるが未だ100％ではないため，今後も接続の推進を図っていく。</t>
    <rPh sb="514" eb="515">
      <t>オオ</t>
    </rPh>
    <rPh sb="517" eb="519">
      <t>シタマワ</t>
    </rPh>
    <rPh sb="555" eb="557">
      <t>ルイジ</t>
    </rPh>
    <rPh sb="557" eb="559">
      <t>ダンタイ</t>
    </rPh>
    <rPh sb="559" eb="562">
      <t>ヘイキンチ</t>
    </rPh>
    <rPh sb="563" eb="565">
      <t>シタマワ</t>
    </rPh>
    <rPh sb="712" eb="714">
      <t>コウシン</t>
    </rPh>
    <rPh sb="714" eb="716">
      <t>ジギョウ</t>
    </rPh>
    <rPh sb="716" eb="717">
      <t>トウ</t>
    </rPh>
    <rPh sb="718" eb="720">
      <t>カツヨウ</t>
    </rPh>
    <rPh sb="721" eb="723">
      <t>セツビ</t>
    </rPh>
    <rPh sb="724" eb="726">
      <t>コウシン</t>
    </rPh>
    <rPh sb="727" eb="728">
      <t>ツト</t>
    </rPh>
    <rPh sb="840" eb="842">
      <t>レイワ</t>
    </rPh>
    <rPh sb="843" eb="845">
      <t>ネンド</t>
    </rPh>
    <rPh sb="846" eb="848">
      <t>レイワ</t>
    </rPh>
    <rPh sb="848" eb="849">
      <t>モト</t>
    </rPh>
    <rPh sb="849" eb="851">
      <t>ネンド</t>
    </rPh>
    <rPh sb="852" eb="854">
      <t>ヒカク</t>
    </rPh>
    <rPh sb="856" eb="858">
      <t>リュウニュウ</t>
    </rPh>
    <rPh sb="858" eb="859">
      <t>リョウ</t>
    </rPh>
    <rPh sb="860" eb="862">
      <t>ゾウカ</t>
    </rPh>
    <rPh sb="868" eb="870">
      <t>イゼン</t>
    </rPh>
    <rPh sb="873" eb="875">
      <t>シセツ</t>
    </rPh>
    <rPh sb="875" eb="877">
      <t>キボ</t>
    </rPh>
    <rPh sb="878" eb="879">
      <t>タイ</t>
    </rPh>
    <rPh sb="880" eb="881">
      <t>ヒク</t>
    </rPh>
    <rPh sb="931" eb="932">
      <t>サラ</t>
    </rPh>
    <rPh sb="1023" eb="1024">
      <t>タカ</t>
    </rPh>
    <rPh sb="1031" eb="1032">
      <t>イマ</t>
    </rPh>
    <rPh sb="1044" eb="1046">
      <t>コンゴ</t>
    </rPh>
    <rPh sb="1047" eb="1049">
      <t>セツゾク</t>
    </rPh>
    <rPh sb="1050" eb="1052">
      <t>スイシン</t>
    </rPh>
    <rPh sb="1053" eb="1054">
      <t>ハカ</t>
    </rPh>
    <phoneticPr fontId="4"/>
  </si>
  <si>
    <t>①【有形固定資産原価償却率】該当数値なし。
②【管渠老朽化率】該当数値なし。
③【管渠改善率】当該年度に更新した管渠延長の割合を表した指標で、管渠の更新ペースや状況を把握できる。平成11年3月30日供用開始から現在まで管渠の更新は実施していないが，敷設してから20年以上経過している管渠もあるため,将来,更新事業の導入により施設設備と併せて管路の更新を検討していく。</t>
    <rPh sb="152" eb="154">
      <t>コウシン</t>
    </rPh>
    <rPh sb="162" eb="164">
      <t>シセツ</t>
    </rPh>
    <rPh sb="164" eb="166">
      <t>セツビ</t>
    </rPh>
    <rPh sb="167" eb="168">
      <t>アワ</t>
    </rPh>
    <rPh sb="170" eb="172">
      <t>カンロ</t>
    </rPh>
    <rPh sb="173" eb="175">
      <t>コウシン</t>
    </rPh>
    <phoneticPr fontId="4"/>
  </si>
  <si>
    <t>　企業債元利金償還額は,年々減少してきているが,施設の老朽化による修繕費が増加している。また,令和２年度は汚水処理原価が減少しているが,施設規模に対し流入量が低いことから平成29年度から実施している,農業集落排水施設中部処理場との統廃合事業により,流入量の増加を図る。依然として,一般会計繰入金が大きいため,合わせて下水道接続推進と費用の削減や財源確保に力を入れていかなければならない。
　平成28年度に使用料金改定を実施しているが，令和２年度は類似団体平均値を下回っており，また，依然として100％を下回っていることから，費用削減と財源確保に努めながら健全な財政運営をするとともに,収益的収支比率及び経費回収率の改善を行う。</t>
    <rPh sb="47" eb="49">
      <t>レイワ</t>
    </rPh>
    <rPh sb="50" eb="52">
      <t>ネンド</t>
    </rPh>
    <rPh sb="60" eb="62">
      <t>ゲンショウ</t>
    </rPh>
    <rPh sb="68" eb="70">
      <t>シセツ</t>
    </rPh>
    <rPh sb="70" eb="72">
      <t>キボ</t>
    </rPh>
    <rPh sb="73" eb="74">
      <t>タイ</t>
    </rPh>
    <rPh sb="75" eb="77">
      <t>リュウニュウ</t>
    </rPh>
    <rPh sb="77" eb="78">
      <t>リョウ</t>
    </rPh>
    <rPh sb="79" eb="80">
      <t>ヒク</t>
    </rPh>
    <rPh sb="217" eb="219">
      <t>レイワ</t>
    </rPh>
    <rPh sb="220" eb="222">
      <t>ネンド</t>
    </rPh>
    <rPh sb="223" eb="225">
      <t>ルイジ</t>
    </rPh>
    <rPh sb="225" eb="227">
      <t>ダンタイ</t>
    </rPh>
    <rPh sb="227" eb="230">
      <t>ヘイキンチ</t>
    </rPh>
    <rPh sb="241" eb="243">
      <t>イゼン</t>
    </rPh>
    <rPh sb="251" eb="253">
      <t>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</si>
</sst>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7"/>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33B-4B9A-AA68-7FE232A59AC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0.13</c:v>
                </c:pt>
                <c:pt idx="2">
                  <c:v>0.12</c:v>
                </c:pt>
                <c:pt idx="3">
                  <c:v>0.1</c:v>
                </c:pt>
                <c:pt idx="4">
                  <c:v>0.32</c:v>
                </c:pt>
              </c:numCache>
            </c:numRef>
          </c:val>
          <c:smooth val="0"/>
          <c:extLst>
            <c:ext xmlns:c16="http://schemas.microsoft.com/office/drawing/2014/chart" uri="{C3380CC4-5D6E-409C-BE32-E72D297353CC}">
              <c16:uniqueId val="{00000001-D33B-4B9A-AA68-7FE232A59AC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32.67</c:v>
                </c:pt>
                <c:pt idx="1">
                  <c:v>32.06</c:v>
                </c:pt>
                <c:pt idx="2">
                  <c:v>33.39</c:v>
                </c:pt>
                <c:pt idx="3">
                  <c:v>32.11</c:v>
                </c:pt>
                <c:pt idx="4">
                  <c:v>34.28</c:v>
                </c:pt>
              </c:numCache>
            </c:numRef>
          </c:val>
          <c:extLst>
            <c:ext xmlns:c16="http://schemas.microsoft.com/office/drawing/2014/chart" uri="{C3380CC4-5D6E-409C-BE32-E72D297353CC}">
              <c16:uniqueId val="{00000000-D3DD-4218-B1BC-B37E00A05DE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49.25</c:v>
                </c:pt>
                <c:pt idx="1">
                  <c:v>50.24</c:v>
                </c:pt>
                <c:pt idx="2">
                  <c:v>49.68</c:v>
                </c:pt>
                <c:pt idx="3">
                  <c:v>49.27</c:v>
                </c:pt>
                <c:pt idx="4">
                  <c:v>49.47</c:v>
                </c:pt>
              </c:numCache>
            </c:numRef>
          </c:val>
          <c:smooth val="0"/>
          <c:extLst>
            <c:ext xmlns:c16="http://schemas.microsoft.com/office/drawing/2014/chart" uri="{C3380CC4-5D6E-409C-BE32-E72D297353CC}">
              <c16:uniqueId val="{00000001-D3DD-4218-B1BC-B37E00A05DE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81.27</c:v>
                </c:pt>
                <c:pt idx="1">
                  <c:v>81.3</c:v>
                </c:pt>
                <c:pt idx="2">
                  <c:v>82.57</c:v>
                </c:pt>
                <c:pt idx="3">
                  <c:v>83.49</c:v>
                </c:pt>
                <c:pt idx="4">
                  <c:v>83.8</c:v>
                </c:pt>
              </c:numCache>
            </c:numRef>
          </c:val>
          <c:extLst>
            <c:ext xmlns:c16="http://schemas.microsoft.com/office/drawing/2014/chart" uri="{C3380CC4-5D6E-409C-BE32-E72D297353CC}">
              <c16:uniqueId val="{00000000-073A-40C5-B407-1D6BDAFF746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84.12</c:v>
                </c:pt>
                <c:pt idx="1">
                  <c:v>84.17</c:v>
                </c:pt>
                <c:pt idx="2">
                  <c:v>83.35</c:v>
                </c:pt>
                <c:pt idx="3">
                  <c:v>83.16</c:v>
                </c:pt>
                <c:pt idx="4">
                  <c:v>82.06</c:v>
                </c:pt>
              </c:numCache>
            </c:numRef>
          </c:val>
          <c:smooth val="0"/>
          <c:extLst>
            <c:ext xmlns:c16="http://schemas.microsoft.com/office/drawing/2014/chart" uri="{C3380CC4-5D6E-409C-BE32-E72D297353CC}">
              <c16:uniqueId val="{00000001-073A-40C5-B407-1D6BDAFF746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86.87</c:v>
                </c:pt>
                <c:pt idx="1">
                  <c:v>87.55</c:v>
                </c:pt>
                <c:pt idx="2">
                  <c:v>91.88</c:v>
                </c:pt>
                <c:pt idx="3">
                  <c:v>94.59</c:v>
                </c:pt>
                <c:pt idx="4">
                  <c:v>110.28</c:v>
                </c:pt>
              </c:numCache>
            </c:numRef>
          </c:val>
          <c:extLst>
            <c:ext xmlns:c16="http://schemas.microsoft.com/office/drawing/2014/chart" uri="{C3380CC4-5D6E-409C-BE32-E72D297353CC}">
              <c16:uniqueId val="{00000000-2032-47D8-899C-72EC07ADB70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032-47D8-899C-72EC07ADB70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E16-4F3E-8A65-1AAF27EBB60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E16-4F3E-8A65-1AAF27EBB60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D5C-4E8C-BD43-5550F8B74B2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D5C-4E8C-BD43-5550F8B74B2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360-4044-94F6-44259B7FB9B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360-4044-94F6-44259B7FB9B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9B1-4195-B7D7-B4D39DC1D5C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9B1-4195-B7D7-B4D39DC1D5C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2AD-4C42-91AA-956FDF8E939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1047.6500000000001</c:v>
                </c:pt>
                <c:pt idx="1">
                  <c:v>1124.26</c:v>
                </c:pt>
                <c:pt idx="2">
                  <c:v>1048.23</c:v>
                </c:pt>
                <c:pt idx="3">
                  <c:v>1130.42</c:v>
                </c:pt>
                <c:pt idx="4">
                  <c:v>1245.0999999999999</c:v>
                </c:pt>
              </c:numCache>
            </c:numRef>
          </c:val>
          <c:smooth val="0"/>
          <c:extLst>
            <c:ext xmlns:c16="http://schemas.microsoft.com/office/drawing/2014/chart" uri="{C3380CC4-5D6E-409C-BE32-E72D297353CC}">
              <c16:uniqueId val="{00000001-42AD-4C42-91AA-956FDF8E939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78.66</c:v>
                </c:pt>
                <c:pt idx="1">
                  <c:v>77.400000000000006</c:v>
                </c:pt>
                <c:pt idx="2">
                  <c:v>72.489999999999995</c:v>
                </c:pt>
                <c:pt idx="3">
                  <c:v>76.78</c:v>
                </c:pt>
                <c:pt idx="4">
                  <c:v>77.08</c:v>
                </c:pt>
              </c:numCache>
            </c:numRef>
          </c:val>
          <c:extLst>
            <c:ext xmlns:c16="http://schemas.microsoft.com/office/drawing/2014/chart" uri="{C3380CC4-5D6E-409C-BE32-E72D297353CC}">
              <c16:uniqueId val="{00000000-8E98-4364-B927-326748703D9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74.040000000000006</c:v>
                </c:pt>
                <c:pt idx="1">
                  <c:v>80.58</c:v>
                </c:pt>
                <c:pt idx="2">
                  <c:v>78.92</c:v>
                </c:pt>
                <c:pt idx="3">
                  <c:v>74.17</c:v>
                </c:pt>
                <c:pt idx="4">
                  <c:v>79.77</c:v>
                </c:pt>
              </c:numCache>
            </c:numRef>
          </c:val>
          <c:smooth val="0"/>
          <c:extLst>
            <c:ext xmlns:c16="http://schemas.microsoft.com/office/drawing/2014/chart" uri="{C3380CC4-5D6E-409C-BE32-E72D297353CC}">
              <c16:uniqueId val="{00000001-8E98-4364-B927-326748703D9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192.8</c:v>
                </c:pt>
                <c:pt idx="1">
                  <c:v>195.48</c:v>
                </c:pt>
                <c:pt idx="2">
                  <c:v>210.48</c:v>
                </c:pt>
                <c:pt idx="3">
                  <c:v>198.26</c:v>
                </c:pt>
                <c:pt idx="4">
                  <c:v>204.61</c:v>
                </c:pt>
              </c:numCache>
            </c:numRef>
          </c:val>
          <c:extLst>
            <c:ext xmlns:c16="http://schemas.microsoft.com/office/drawing/2014/chart" uri="{C3380CC4-5D6E-409C-BE32-E72D297353CC}">
              <c16:uniqueId val="{00000000-AD16-42B1-9EDB-952F32F727C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235.61</c:v>
                </c:pt>
                <c:pt idx="1">
                  <c:v>216.21</c:v>
                </c:pt>
                <c:pt idx="2">
                  <c:v>220.31</c:v>
                </c:pt>
                <c:pt idx="3">
                  <c:v>230.95</c:v>
                </c:pt>
                <c:pt idx="4">
                  <c:v>214.56</c:v>
                </c:pt>
              </c:numCache>
            </c:numRef>
          </c:val>
          <c:smooth val="0"/>
          <c:extLst>
            <c:ext xmlns:c16="http://schemas.microsoft.com/office/drawing/2014/chart" uri="{C3380CC4-5D6E-409C-BE32-E72D297353CC}">
              <c16:uniqueId val="{00000001-AD16-42B1-9EDB-952F32F727C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鹿児島県　和泊町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Cd2</v>
      </c>
      <c r="X8" s="49"/>
      <c r="Y8" s="49"/>
      <c r="Z8" s="49"/>
      <c r="AA8" s="49"/>
      <c r="AB8" s="49"/>
      <c r="AC8" s="49"/>
      <c r="AD8" s="50" t="str">
        <f>データ!$M$6</f>
        <v>非設置</v>
      </c>
      <c r="AE8" s="50"/>
      <c r="AF8" s="50"/>
      <c r="AG8" s="50"/>
      <c r="AH8" s="50"/>
      <c r="AI8" s="50"/>
      <c r="AJ8" s="50"/>
      <c r="AK8" s="3"/>
      <c r="AL8" s="51">
        <f>データ!S6</f>
        <v>6427</v>
      </c>
      <c r="AM8" s="51"/>
      <c r="AN8" s="51"/>
      <c r="AO8" s="51"/>
      <c r="AP8" s="51"/>
      <c r="AQ8" s="51"/>
      <c r="AR8" s="51"/>
      <c r="AS8" s="51"/>
      <c r="AT8" s="46">
        <f>データ!T6</f>
        <v>40.39</v>
      </c>
      <c r="AU8" s="46"/>
      <c r="AV8" s="46"/>
      <c r="AW8" s="46"/>
      <c r="AX8" s="46"/>
      <c r="AY8" s="46"/>
      <c r="AZ8" s="46"/>
      <c r="BA8" s="46"/>
      <c r="BB8" s="46">
        <f>データ!U6</f>
        <v>159.12</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51.44</v>
      </c>
      <c r="Q10" s="46"/>
      <c r="R10" s="46"/>
      <c r="S10" s="46"/>
      <c r="T10" s="46"/>
      <c r="U10" s="46"/>
      <c r="V10" s="46"/>
      <c r="W10" s="46">
        <f>データ!Q6</f>
        <v>100</v>
      </c>
      <c r="X10" s="46"/>
      <c r="Y10" s="46"/>
      <c r="Z10" s="46"/>
      <c r="AA10" s="46"/>
      <c r="AB10" s="46"/>
      <c r="AC10" s="46"/>
      <c r="AD10" s="51">
        <f>データ!R6</f>
        <v>2960</v>
      </c>
      <c r="AE10" s="51"/>
      <c r="AF10" s="51"/>
      <c r="AG10" s="51"/>
      <c r="AH10" s="51"/>
      <c r="AI10" s="51"/>
      <c r="AJ10" s="51"/>
      <c r="AK10" s="2"/>
      <c r="AL10" s="51">
        <f>データ!V6</f>
        <v>3240</v>
      </c>
      <c r="AM10" s="51"/>
      <c r="AN10" s="51"/>
      <c r="AO10" s="51"/>
      <c r="AP10" s="51"/>
      <c r="AQ10" s="51"/>
      <c r="AR10" s="51"/>
      <c r="AS10" s="51"/>
      <c r="AT10" s="46">
        <f>データ!W6</f>
        <v>1.87</v>
      </c>
      <c r="AU10" s="46"/>
      <c r="AV10" s="46"/>
      <c r="AW10" s="46"/>
      <c r="AX10" s="46"/>
      <c r="AY10" s="46"/>
      <c r="AZ10" s="46"/>
      <c r="BA10" s="46"/>
      <c r="BB10" s="46">
        <f>データ!X6</f>
        <v>1732.62</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6" t="s">
        <v>117</v>
      </c>
      <c r="BM16" s="77"/>
      <c r="BN16" s="77"/>
      <c r="BO16" s="77"/>
      <c r="BP16" s="77"/>
      <c r="BQ16" s="77"/>
      <c r="BR16" s="77"/>
      <c r="BS16" s="77"/>
      <c r="BT16" s="77"/>
      <c r="BU16" s="77"/>
      <c r="BV16" s="77"/>
      <c r="BW16" s="77"/>
      <c r="BX16" s="77"/>
      <c r="BY16" s="77"/>
      <c r="BZ16" s="7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6"/>
      <c r="BM17" s="77"/>
      <c r="BN17" s="77"/>
      <c r="BO17" s="77"/>
      <c r="BP17" s="77"/>
      <c r="BQ17" s="77"/>
      <c r="BR17" s="77"/>
      <c r="BS17" s="77"/>
      <c r="BT17" s="77"/>
      <c r="BU17" s="77"/>
      <c r="BV17" s="77"/>
      <c r="BW17" s="77"/>
      <c r="BX17" s="77"/>
      <c r="BY17" s="77"/>
      <c r="BZ17" s="7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6"/>
      <c r="BM18" s="77"/>
      <c r="BN18" s="77"/>
      <c r="BO18" s="77"/>
      <c r="BP18" s="77"/>
      <c r="BQ18" s="77"/>
      <c r="BR18" s="77"/>
      <c r="BS18" s="77"/>
      <c r="BT18" s="77"/>
      <c r="BU18" s="77"/>
      <c r="BV18" s="77"/>
      <c r="BW18" s="77"/>
      <c r="BX18" s="77"/>
      <c r="BY18" s="77"/>
      <c r="BZ18" s="7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6"/>
      <c r="BM19" s="77"/>
      <c r="BN19" s="77"/>
      <c r="BO19" s="77"/>
      <c r="BP19" s="77"/>
      <c r="BQ19" s="77"/>
      <c r="BR19" s="77"/>
      <c r="BS19" s="77"/>
      <c r="BT19" s="77"/>
      <c r="BU19" s="77"/>
      <c r="BV19" s="77"/>
      <c r="BW19" s="77"/>
      <c r="BX19" s="77"/>
      <c r="BY19" s="77"/>
      <c r="BZ19" s="7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6"/>
      <c r="BM20" s="77"/>
      <c r="BN20" s="77"/>
      <c r="BO20" s="77"/>
      <c r="BP20" s="77"/>
      <c r="BQ20" s="77"/>
      <c r="BR20" s="77"/>
      <c r="BS20" s="77"/>
      <c r="BT20" s="77"/>
      <c r="BU20" s="77"/>
      <c r="BV20" s="77"/>
      <c r="BW20" s="77"/>
      <c r="BX20" s="77"/>
      <c r="BY20" s="77"/>
      <c r="BZ20" s="7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6"/>
      <c r="BM21" s="77"/>
      <c r="BN21" s="77"/>
      <c r="BO21" s="77"/>
      <c r="BP21" s="77"/>
      <c r="BQ21" s="77"/>
      <c r="BR21" s="77"/>
      <c r="BS21" s="77"/>
      <c r="BT21" s="77"/>
      <c r="BU21" s="77"/>
      <c r="BV21" s="77"/>
      <c r="BW21" s="77"/>
      <c r="BX21" s="77"/>
      <c r="BY21" s="77"/>
      <c r="BZ21" s="7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6"/>
      <c r="BM22" s="77"/>
      <c r="BN22" s="77"/>
      <c r="BO22" s="77"/>
      <c r="BP22" s="77"/>
      <c r="BQ22" s="77"/>
      <c r="BR22" s="77"/>
      <c r="BS22" s="77"/>
      <c r="BT22" s="77"/>
      <c r="BU22" s="77"/>
      <c r="BV22" s="77"/>
      <c r="BW22" s="77"/>
      <c r="BX22" s="77"/>
      <c r="BY22" s="77"/>
      <c r="BZ22" s="7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6"/>
      <c r="BM23" s="77"/>
      <c r="BN23" s="77"/>
      <c r="BO23" s="77"/>
      <c r="BP23" s="77"/>
      <c r="BQ23" s="77"/>
      <c r="BR23" s="77"/>
      <c r="BS23" s="77"/>
      <c r="BT23" s="77"/>
      <c r="BU23" s="77"/>
      <c r="BV23" s="77"/>
      <c r="BW23" s="77"/>
      <c r="BX23" s="77"/>
      <c r="BY23" s="77"/>
      <c r="BZ23" s="7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6"/>
      <c r="BM24" s="77"/>
      <c r="BN24" s="77"/>
      <c r="BO24" s="77"/>
      <c r="BP24" s="77"/>
      <c r="BQ24" s="77"/>
      <c r="BR24" s="77"/>
      <c r="BS24" s="77"/>
      <c r="BT24" s="77"/>
      <c r="BU24" s="77"/>
      <c r="BV24" s="77"/>
      <c r="BW24" s="77"/>
      <c r="BX24" s="77"/>
      <c r="BY24" s="77"/>
      <c r="BZ24" s="7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6"/>
      <c r="BM25" s="77"/>
      <c r="BN25" s="77"/>
      <c r="BO25" s="77"/>
      <c r="BP25" s="77"/>
      <c r="BQ25" s="77"/>
      <c r="BR25" s="77"/>
      <c r="BS25" s="77"/>
      <c r="BT25" s="77"/>
      <c r="BU25" s="77"/>
      <c r="BV25" s="77"/>
      <c r="BW25" s="77"/>
      <c r="BX25" s="77"/>
      <c r="BY25" s="77"/>
      <c r="BZ25" s="7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6"/>
      <c r="BM26" s="77"/>
      <c r="BN26" s="77"/>
      <c r="BO26" s="77"/>
      <c r="BP26" s="77"/>
      <c r="BQ26" s="77"/>
      <c r="BR26" s="77"/>
      <c r="BS26" s="77"/>
      <c r="BT26" s="77"/>
      <c r="BU26" s="77"/>
      <c r="BV26" s="77"/>
      <c r="BW26" s="77"/>
      <c r="BX26" s="77"/>
      <c r="BY26" s="77"/>
      <c r="BZ26" s="7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6"/>
      <c r="BM27" s="77"/>
      <c r="BN27" s="77"/>
      <c r="BO27" s="77"/>
      <c r="BP27" s="77"/>
      <c r="BQ27" s="77"/>
      <c r="BR27" s="77"/>
      <c r="BS27" s="77"/>
      <c r="BT27" s="77"/>
      <c r="BU27" s="77"/>
      <c r="BV27" s="77"/>
      <c r="BW27" s="77"/>
      <c r="BX27" s="77"/>
      <c r="BY27" s="77"/>
      <c r="BZ27" s="7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6"/>
      <c r="BM28" s="77"/>
      <c r="BN28" s="77"/>
      <c r="BO28" s="77"/>
      <c r="BP28" s="77"/>
      <c r="BQ28" s="77"/>
      <c r="BR28" s="77"/>
      <c r="BS28" s="77"/>
      <c r="BT28" s="77"/>
      <c r="BU28" s="77"/>
      <c r="BV28" s="77"/>
      <c r="BW28" s="77"/>
      <c r="BX28" s="77"/>
      <c r="BY28" s="77"/>
      <c r="BZ28" s="7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6"/>
      <c r="BM29" s="77"/>
      <c r="BN29" s="77"/>
      <c r="BO29" s="77"/>
      <c r="BP29" s="77"/>
      <c r="BQ29" s="77"/>
      <c r="BR29" s="77"/>
      <c r="BS29" s="77"/>
      <c r="BT29" s="77"/>
      <c r="BU29" s="77"/>
      <c r="BV29" s="77"/>
      <c r="BW29" s="77"/>
      <c r="BX29" s="77"/>
      <c r="BY29" s="77"/>
      <c r="BZ29" s="7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6"/>
      <c r="BM30" s="77"/>
      <c r="BN30" s="77"/>
      <c r="BO30" s="77"/>
      <c r="BP30" s="77"/>
      <c r="BQ30" s="77"/>
      <c r="BR30" s="77"/>
      <c r="BS30" s="77"/>
      <c r="BT30" s="77"/>
      <c r="BU30" s="77"/>
      <c r="BV30" s="77"/>
      <c r="BW30" s="77"/>
      <c r="BX30" s="77"/>
      <c r="BY30" s="77"/>
      <c r="BZ30" s="7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6"/>
      <c r="BM31" s="77"/>
      <c r="BN31" s="77"/>
      <c r="BO31" s="77"/>
      <c r="BP31" s="77"/>
      <c r="BQ31" s="77"/>
      <c r="BR31" s="77"/>
      <c r="BS31" s="77"/>
      <c r="BT31" s="77"/>
      <c r="BU31" s="77"/>
      <c r="BV31" s="77"/>
      <c r="BW31" s="77"/>
      <c r="BX31" s="77"/>
      <c r="BY31" s="77"/>
      <c r="BZ31" s="7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6"/>
      <c r="BM32" s="77"/>
      <c r="BN32" s="77"/>
      <c r="BO32" s="77"/>
      <c r="BP32" s="77"/>
      <c r="BQ32" s="77"/>
      <c r="BR32" s="77"/>
      <c r="BS32" s="77"/>
      <c r="BT32" s="77"/>
      <c r="BU32" s="77"/>
      <c r="BV32" s="77"/>
      <c r="BW32" s="77"/>
      <c r="BX32" s="77"/>
      <c r="BY32" s="77"/>
      <c r="BZ32" s="7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6"/>
      <c r="BM33" s="77"/>
      <c r="BN33" s="77"/>
      <c r="BO33" s="77"/>
      <c r="BP33" s="77"/>
      <c r="BQ33" s="77"/>
      <c r="BR33" s="77"/>
      <c r="BS33" s="77"/>
      <c r="BT33" s="77"/>
      <c r="BU33" s="77"/>
      <c r="BV33" s="77"/>
      <c r="BW33" s="77"/>
      <c r="BX33" s="77"/>
      <c r="BY33" s="77"/>
      <c r="BZ33" s="78"/>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6"/>
      <c r="BM34" s="77"/>
      <c r="BN34" s="77"/>
      <c r="BO34" s="77"/>
      <c r="BP34" s="77"/>
      <c r="BQ34" s="77"/>
      <c r="BR34" s="77"/>
      <c r="BS34" s="77"/>
      <c r="BT34" s="77"/>
      <c r="BU34" s="77"/>
      <c r="BV34" s="77"/>
      <c r="BW34" s="77"/>
      <c r="BX34" s="77"/>
      <c r="BY34" s="77"/>
      <c r="BZ34" s="78"/>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6"/>
      <c r="BM35" s="77"/>
      <c r="BN35" s="77"/>
      <c r="BO35" s="77"/>
      <c r="BP35" s="77"/>
      <c r="BQ35" s="77"/>
      <c r="BR35" s="77"/>
      <c r="BS35" s="77"/>
      <c r="BT35" s="77"/>
      <c r="BU35" s="77"/>
      <c r="BV35" s="77"/>
      <c r="BW35" s="77"/>
      <c r="BX35" s="77"/>
      <c r="BY35" s="77"/>
      <c r="BZ35" s="7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6"/>
      <c r="BM36" s="77"/>
      <c r="BN36" s="77"/>
      <c r="BO36" s="77"/>
      <c r="BP36" s="77"/>
      <c r="BQ36" s="77"/>
      <c r="BR36" s="77"/>
      <c r="BS36" s="77"/>
      <c r="BT36" s="77"/>
      <c r="BU36" s="77"/>
      <c r="BV36" s="77"/>
      <c r="BW36" s="77"/>
      <c r="BX36" s="77"/>
      <c r="BY36" s="77"/>
      <c r="BZ36" s="7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6"/>
      <c r="BM37" s="77"/>
      <c r="BN37" s="77"/>
      <c r="BO37" s="77"/>
      <c r="BP37" s="77"/>
      <c r="BQ37" s="77"/>
      <c r="BR37" s="77"/>
      <c r="BS37" s="77"/>
      <c r="BT37" s="77"/>
      <c r="BU37" s="77"/>
      <c r="BV37" s="77"/>
      <c r="BW37" s="77"/>
      <c r="BX37" s="77"/>
      <c r="BY37" s="77"/>
      <c r="BZ37" s="7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6"/>
      <c r="BM38" s="77"/>
      <c r="BN38" s="77"/>
      <c r="BO38" s="77"/>
      <c r="BP38" s="77"/>
      <c r="BQ38" s="77"/>
      <c r="BR38" s="77"/>
      <c r="BS38" s="77"/>
      <c r="BT38" s="77"/>
      <c r="BU38" s="77"/>
      <c r="BV38" s="77"/>
      <c r="BW38" s="77"/>
      <c r="BX38" s="77"/>
      <c r="BY38" s="77"/>
      <c r="BZ38" s="7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6"/>
      <c r="BM39" s="77"/>
      <c r="BN39" s="77"/>
      <c r="BO39" s="77"/>
      <c r="BP39" s="77"/>
      <c r="BQ39" s="77"/>
      <c r="BR39" s="77"/>
      <c r="BS39" s="77"/>
      <c r="BT39" s="77"/>
      <c r="BU39" s="77"/>
      <c r="BV39" s="77"/>
      <c r="BW39" s="77"/>
      <c r="BX39" s="77"/>
      <c r="BY39" s="77"/>
      <c r="BZ39" s="7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6"/>
      <c r="BM40" s="77"/>
      <c r="BN40" s="77"/>
      <c r="BO40" s="77"/>
      <c r="BP40" s="77"/>
      <c r="BQ40" s="77"/>
      <c r="BR40" s="77"/>
      <c r="BS40" s="77"/>
      <c r="BT40" s="77"/>
      <c r="BU40" s="77"/>
      <c r="BV40" s="77"/>
      <c r="BW40" s="77"/>
      <c r="BX40" s="77"/>
      <c r="BY40" s="77"/>
      <c r="BZ40" s="7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6"/>
      <c r="BM41" s="77"/>
      <c r="BN41" s="77"/>
      <c r="BO41" s="77"/>
      <c r="BP41" s="77"/>
      <c r="BQ41" s="77"/>
      <c r="BR41" s="77"/>
      <c r="BS41" s="77"/>
      <c r="BT41" s="77"/>
      <c r="BU41" s="77"/>
      <c r="BV41" s="77"/>
      <c r="BW41" s="77"/>
      <c r="BX41" s="77"/>
      <c r="BY41" s="77"/>
      <c r="BZ41" s="7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6"/>
      <c r="BM42" s="77"/>
      <c r="BN42" s="77"/>
      <c r="BO42" s="77"/>
      <c r="BP42" s="77"/>
      <c r="BQ42" s="77"/>
      <c r="BR42" s="77"/>
      <c r="BS42" s="77"/>
      <c r="BT42" s="77"/>
      <c r="BU42" s="77"/>
      <c r="BV42" s="77"/>
      <c r="BW42" s="77"/>
      <c r="BX42" s="77"/>
      <c r="BY42" s="77"/>
      <c r="BZ42" s="7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6"/>
      <c r="BM43" s="77"/>
      <c r="BN43" s="77"/>
      <c r="BO43" s="77"/>
      <c r="BP43" s="77"/>
      <c r="BQ43" s="77"/>
      <c r="BR43" s="77"/>
      <c r="BS43" s="77"/>
      <c r="BT43" s="77"/>
      <c r="BU43" s="77"/>
      <c r="BV43" s="77"/>
      <c r="BW43" s="77"/>
      <c r="BX43" s="77"/>
      <c r="BY43" s="77"/>
      <c r="BZ43" s="7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【705.21】</v>
      </c>
      <c r="I86" s="26" t="str">
        <f>データ!CA6</f>
        <v>【98.96】</v>
      </c>
      <c r="J86" s="26" t="str">
        <f>データ!CL6</f>
        <v>【134.52】</v>
      </c>
      <c r="K86" s="26" t="str">
        <f>データ!CW6</f>
        <v>【59.57】</v>
      </c>
      <c r="L86" s="26" t="str">
        <f>データ!DH6</f>
        <v>【95.57】</v>
      </c>
      <c r="M86" s="26" t="s">
        <v>44</v>
      </c>
      <c r="N86" s="26" t="s">
        <v>43</v>
      </c>
      <c r="O86" s="26" t="str">
        <f>データ!EO6</f>
        <v>【0.30】</v>
      </c>
    </row>
  </sheetData>
  <sheetProtection algorithmName="SHA-512" hashValue="WqFP1ujfC4LPEkxwXV8rl8S9H2IZKK3mPuZ8/KrDumRZCoRc0pIZHk16WWq9i9slEyt2UZieIbryyu76a/yQHg==" saltValue="4TvzaFxk6AZkaTOjcCzjr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83" t="s">
        <v>54</v>
      </c>
      <c r="I3" s="84"/>
      <c r="J3" s="84"/>
      <c r="K3" s="84"/>
      <c r="L3" s="84"/>
      <c r="M3" s="84"/>
      <c r="N3" s="84"/>
      <c r="O3" s="84"/>
      <c r="P3" s="84"/>
      <c r="Q3" s="84"/>
      <c r="R3" s="84"/>
      <c r="S3" s="84"/>
      <c r="T3" s="84"/>
      <c r="U3" s="84"/>
      <c r="V3" s="84"/>
      <c r="W3" s="84"/>
      <c r="X3" s="85"/>
      <c r="Y3" s="89"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56</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57</v>
      </c>
      <c r="B4" s="30"/>
      <c r="C4" s="30"/>
      <c r="D4" s="30"/>
      <c r="E4" s="30"/>
      <c r="F4" s="30"/>
      <c r="G4" s="30"/>
      <c r="H4" s="86"/>
      <c r="I4" s="87"/>
      <c r="J4" s="87"/>
      <c r="K4" s="87"/>
      <c r="L4" s="87"/>
      <c r="M4" s="87"/>
      <c r="N4" s="87"/>
      <c r="O4" s="87"/>
      <c r="P4" s="87"/>
      <c r="Q4" s="87"/>
      <c r="R4" s="87"/>
      <c r="S4" s="87"/>
      <c r="T4" s="87"/>
      <c r="U4" s="87"/>
      <c r="V4" s="87"/>
      <c r="W4" s="87"/>
      <c r="X4" s="88"/>
      <c r="Y4" s="82" t="s">
        <v>58</v>
      </c>
      <c r="Z4" s="82"/>
      <c r="AA4" s="82"/>
      <c r="AB4" s="82"/>
      <c r="AC4" s="82"/>
      <c r="AD4" s="82"/>
      <c r="AE4" s="82"/>
      <c r="AF4" s="82"/>
      <c r="AG4" s="82"/>
      <c r="AH4" s="82"/>
      <c r="AI4" s="82"/>
      <c r="AJ4" s="82" t="s">
        <v>59</v>
      </c>
      <c r="AK4" s="82"/>
      <c r="AL4" s="82"/>
      <c r="AM4" s="82"/>
      <c r="AN4" s="82"/>
      <c r="AO4" s="82"/>
      <c r="AP4" s="82"/>
      <c r="AQ4" s="82"/>
      <c r="AR4" s="82"/>
      <c r="AS4" s="82"/>
      <c r="AT4" s="82"/>
      <c r="AU4" s="82" t="s">
        <v>60</v>
      </c>
      <c r="AV4" s="82"/>
      <c r="AW4" s="82"/>
      <c r="AX4" s="82"/>
      <c r="AY4" s="82"/>
      <c r="AZ4" s="82"/>
      <c r="BA4" s="82"/>
      <c r="BB4" s="82"/>
      <c r="BC4" s="82"/>
      <c r="BD4" s="82"/>
      <c r="BE4" s="82"/>
      <c r="BF4" s="82" t="s">
        <v>61</v>
      </c>
      <c r="BG4" s="82"/>
      <c r="BH4" s="82"/>
      <c r="BI4" s="82"/>
      <c r="BJ4" s="82"/>
      <c r="BK4" s="82"/>
      <c r="BL4" s="82"/>
      <c r="BM4" s="82"/>
      <c r="BN4" s="82"/>
      <c r="BO4" s="82"/>
      <c r="BP4" s="82"/>
      <c r="BQ4" s="82" t="s">
        <v>62</v>
      </c>
      <c r="BR4" s="82"/>
      <c r="BS4" s="82"/>
      <c r="BT4" s="82"/>
      <c r="BU4" s="82"/>
      <c r="BV4" s="82"/>
      <c r="BW4" s="82"/>
      <c r="BX4" s="82"/>
      <c r="BY4" s="82"/>
      <c r="BZ4" s="82"/>
      <c r="CA4" s="82"/>
      <c r="CB4" s="82" t="s">
        <v>63</v>
      </c>
      <c r="CC4" s="82"/>
      <c r="CD4" s="82"/>
      <c r="CE4" s="82"/>
      <c r="CF4" s="82"/>
      <c r="CG4" s="82"/>
      <c r="CH4" s="82"/>
      <c r="CI4" s="82"/>
      <c r="CJ4" s="82"/>
      <c r="CK4" s="82"/>
      <c r="CL4" s="82"/>
      <c r="CM4" s="82" t="s">
        <v>64</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465330</v>
      </c>
      <c r="D6" s="33">
        <f t="shared" si="3"/>
        <v>47</v>
      </c>
      <c r="E6" s="33">
        <f t="shared" si="3"/>
        <v>17</v>
      </c>
      <c r="F6" s="33">
        <f t="shared" si="3"/>
        <v>1</v>
      </c>
      <c r="G6" s="33">
        <f t="shared" si="3"/>
        <v>0</v>
      </c>
      <c r="H6" s="33" t="str">
        <f t="shared" si="3"/>
        <v>鹿児島県　和泊町</v>
      </c>
      <c r="I6" s="33" t="str">
        <f t="shared" si="3"/>
        <v>法非適用</v>
      </c>
      <c r="J6" s="33" t="str">
        <f t="shared" si="3"/>
        <v>下水道事業</v>
      </c>
      <c r="K6" s="33" t="str">
        <f t="shared" si="3"/>
        <v>公共下水道</v>
      </c>
      <c r="L6" s="33" t="str">
        <f t="shared" si="3"/>
        <v>Cd2</v>
      </c>
      <c r="M6" s="33" t="str">
        <f t="shared" si="3"/>
        <v>非設置</v>
      </c>
      <c r="N6" s="34" t="str">
        <f t="shared" si="3"/>
        <v>-</v>
      </c>
      <c r="O6" s="34" t="str">
        <f t="shared" si="3"/>
        <v>該当数値なし</v>
      </c>
      <c r="P6" s="34">
        <f t="shared" si="3"/>
        <v>51.44</v>
      </c>
      <c r="Q6" s="34">
        <f t="shared" si="3"/>
        <v>100</v>
      </c>
      <c r="R6" s="34">
        <f t="shared" si="3"/>
        <v>2960</v>
      </c>
      <c r="S6" s="34">
        <f t="shared" si="3"/>
        <v>6427</v>
      </c>
      <c r="T6" s="34">
        <f t="shared" si="3"/>
        <v>40.39</v>
      </c>
      <c r="U6" s="34">
        <f t="shared" si="3"/>
        <v>159.12</v>
      </c>
      <c r="V6" s="34">
        <f t="shared" si="3"/>
        <v>3240</v>
      </c>
      <c r="W6" s="34">
        <f t="shared" si="3"/>
        <v>1.87</v>
      </c>
      <c r="X6" s="34">
        <f t="shared" si="3"/>
        <v>1732.62</v>
      </c>
      <c r="Y6" s="35">
        <f>IF(Y7="",NA(),Y7)</f>
        <v>86.87</v>
      </c>
      <c r="Z6" s="35">
        <f t="shared" ref="Z6:AH6" si="4">IF(Z7="",NA(),Z7)</f>
        <v>87.55</v>
      </c>
      <c r="AA6" s="35">
        <f t="shared" si="4"/>
        <v>91.88</v>
      </c>
      <c r="AB6" s="35">
        <f t="shared" si="4"/>
        <v>94.59</v>
      </c>
      <c r="AC6" s="35">
        <f t="shared" si="4"/>
        <v>110.28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1047.6500000000001</v>
      </c>
      <c r="BL6" s="35">
        <f t="shared" si="7"/>
        <v>1124.26</v>
      </c>
      <c r="BM6" s="35">
        <f t="shared" si="7"/>
        <v>1048.23</v>
      </c>
      <c r="BN6" s="35">
        <f t="shared" si="7"/>
        <v>1130.42</v>
      </c>
      <c r="BO6" s="35">
        <f t="shared" si="7"/>
        <v>1245.0999999999999</v>
      </c>
      <c r="BP6" s="34" t="str">
        <f>IF(BP7="","",IF(BP7="-","【-】","【"&amp;SUBSTITUTE(TEXT(BP7,"#,##0.00"),"-","△")&amp;"】"))</f>
        <v>【705.21】</v>
      </c>
      <c r="BQ6" s="35">
        <f>IF(BQ7="",NA(),BQ7)</f>
        <v>78.66</v>
      </c>
      <c r="BR6" s="35">
        <f t="shared" ref="BR6:BZ6" si="8">IF(BR7="",NA(),BR7)</f>
        <v>77.400000000000006</v>
      </c>
      <c r="BS6" s="35">
        <f t="shared" si="8"/>
        <v>72.489999999999995</v>
      </c>
      <c r="BT6" s="35">
        <f t="shared" si="8"/>
        <v>76.78</v>
      </c>
      <c r="BU6" s="35">
        <f t="shared" si="8"/>
        <v>77.08</v>
      </c>
      <c r="BV6" s="35">
        <f t="shared" si="8"/>
        <v>74.040000000000006</v>
      </c>
      <c r="BW6" s="35">
        <f t="shared" si="8"/>
        <v>80.58</v>
      </c>
      <c r="BX6" s="35">
        <f t="shared" si="8"/>
        <v>78.92</v>
      </c>
      <c r="BY6" s="35">
        <f t="shared" si="8"/>
        <v>74.17</v>
      </c>
      <c r="BZ6" s="35">
        <f t="shared" si="8"/>
        <v>79.77</v>
      </c>
      <c r="CA6" s="34" t="str">
        <f>IF(CA7="","",IF(CA7="-","【-】","【"&amp;SUBSTITUTE(TEXT(CA7,"#,##0.00"),"-","△")&amp;"】"))</f>
        <v>【98.96】</v>
      </c>
      <c r="CB6" s="35">
        <f>IF(CB7="",NA(),CB7)</f>
        <v>192.8</v>
      </c>
      <c r="CC6" s="35">
        <f t="shared" ref="CC6:CK6" si="9">IF(CC7="",NA(),CC7)</f>
        <v>195.48</v>
      </c>
      <c r="CD6" s="35">
        <f t="shared" si="9"/>
        <v>210.48</v>
      </c>
      <c r="CE6" s="35">
        <f t="shared" si="9"/>
        <v>198.26</v>
      </c>
      <c r="CF6" s="35">
        <f t="shared" si="9"/>
        <v>204.61</v>
      </c>
      <c r="CG6" s="35">
        <f t="shared" si="9"/>
        <v>235.61</v>
      </c>
      <c r="CH6" s="35">
        <f t="shared" si="9"/>
        <v>216.21</v>
      </c>
      <c r="CI6" s="35">
        <f t="shared" si="9"/>
        <v>220.31</v>
      </c>
      <c r="CJ6" s="35">
        <f t="shared" si="9"/>
        <v>230.95</v>
      </c>
      <c r="CK6" s="35">
        <f t="shared" si="9"/>
        <v>214.56</v>
      </c>
      <c r="CL6" s="34" t="str">
        <f>IF(CL7="","",IF(CL7="-","【-】","【"&amp;SUBSTITUTE(TEXT(CL7,"#,##0.00"),"-","△")&amp;"】"))</f>
        <v>【134.52】</v>
      </c>
      <c r="CM6" s="35">
        <f>IF(CM7="",NA(),CM7)</f>
        <v>32.67</v>
      </c>
      <c r="CN6" s="35">
        <f t="shared" ref="CN6:CV6" si="10">IF(CN7="",NA(),CN7)</f>
        <v>32.06</v>
      </c>
      <c r="CO6" s="35">
        <f t="shared" si="10"/>
        <v>33.39</v>
      </c>
      <c r="CP6" s="35">
        <f t="shared" si="10"/>
        <v>32.11</v>
      </c>
      <c r="CQ6" s="35">
        <f t="shared" si="10"/>
        <v>34.28</v>
      </c>
      <c r="CR6" s="35">
        <f t="shared" si="10"/>
        <v>49.25</v>
      </c>
      <c r="CS6" s="35">
        <f t="shared" si="10"/>
        <v>50.24</v>
      </c>
      <c r="CT6" s="35">
        <f t="shared" si="10"/>
        <v>49.68</v>
      </c>
      <c r="CU6" s="35">
        <f t="shared" si="10"/>
        <v>49.27</v>
      </c>
      <c r="CV6" s="35">
        <f t="shared" si="10"/>
        <v>49.47</v>
      </c>
      <c r="CW6" s="34" t="str">
        <f>IF(CW7="","",IF(CW7="-","【-】","【"&amp;SUBSTITUTE(TEXT(CW7,"#,##0.00"),"-","△")&amp;"】"))</f>
        <v>【59.57】</v>
      </c>
      <c r="CX6" s="35">
        <f>IF(CX7="",NA(),CX7)</f>
        <v>81.27</v>
      </c>
      <c r="CY6" s="35">
        <f t="shared" ref="CY6:DG6" si="11">IF(CY7="",NA(),CY7)</f>
        <v>81.3</v>
      </c>
      <c r="CZ6" s="35">
        <f t="shared" si="11"/>
        <v>82.57</v>
      </c>
      <c r="DA6" s="35">
        <f t="shared" si="11"/>
        <v>83.49</v>
      </c>
      <c r="DB6" s="35">
        <f t="shared" si="11"/>
        <v>83.8</v>
      </c>
      <c r="DC6" s="35">
        <f t="shared" si="11"/>
        <v>84.12</v>
      </c>
      <c r="DD6" s="35">
        <f t="shared" si="11"/>
        <v>84.17</v>
      </c>
      <c r="DE6" s="35">
        <f t="shared" si="11"/>
        <v>83.35</v>
      </c>
      <c r="DF6" s="35">
        <f t="shared" si="11"/>
        <v>83.16</v>
      </c>
      <c r="DG6" s="35">
        <f t="shared" si="11"/>
        <v>82.06</v>
      </c>
      <c r="DH6" s="34" t="str">
        <f>IF(DH7="","",IF(DH7="-","【-】","【"&amp;SUBSTITUTE(TEXT(DH7,"#,##0.00"),"-","△")&amp;"】"))</f>
        <v>【95.57】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v>
      </c>
      <c r="EK6" s="35">
        <f t="shared" si="14"/>
        <v>0.13</v>
      </c>
      <c r="EL6" s="35">
        <f t="shared" si="14"/>
        <v>0.12</v>
      </c>
      <c r="EM6" s="35">
        <f t="shared" si="14"/>
        <v>0.1</v>
      </c>
      <c r="EN6" s="35">
        <f t="shared" si="14"/>
        <v>0.32</v>
      </c>
      <c r="EO6" s="34" t="str">
        <f>IF(EO7="","",IF(EO7="-","【-】","【"&amp;SUBSTITUTE(TEXT(EO7,"#,##0.00"),"-","△")&amp;"】"))</f>
        <v>【0.30】</v>
      </c>
    </row>
    <row r="7" spans="1:145" s="36" customFormat="1" x14ac:dyDescent="0.15">
      <c r="A7" s="28"/>
      <c r="B7" s="37">
        <v>2020</v>
      </c>
      <c r="C7" s="37">
        <v>465330</v>
      </c>
      <c r="D7" s="37">
        <v>47</v>
      </c>
      <c r="E7" s="37">
        <v>17</v>
      </c>
      <c r="F7" s="37">
        <v>1</v>
      </c>
      <c r="G7" s="37">
        <v>0</v>
      </c>
      <c r="H7" s="37" t="s">
        <v>98</v>
      </c>
      <c r="I7" s="37" t="s">
        <v>99</v>
      </c>
      <c r="J7" s="37" t="s">
        <v>100</v>
      </c>
      <c r="K7" s="37" t="s">
        <v>101</v>
      </c>
      <c r="L7" s="37" t="s">
        <v>102</v>
      </c>
      <c r="M7" s="37" t="s">
        <v>103</v>
      </c>
      <c r="N7" s="38" t="s">
        <v>104</v>
      </c>
      <c r="O7" s="38" t="s">
        <v>105</v>
      </c>
      <c r="P7" s="38">
        <v>51.44</v>
      </c>
      <c r="Q7" s="38">
        <v>100</v>
      </c>
      <c r="R7" s="38">
        <v>2960</v>
      </c>
      <c r="S7" s="38">
        <v>6427</v>
      </c>
      <c r="T7" s="38">
        <v>40.39</v>
      </c>
      <c r="U7" s="38">
        <v>159.12</v>
      </c>
      <c r="V7" s="38">
        <v>3240</v>
      </c>
      <c r="W7" s="38">
        <v>1.87</v>
      </c>
      <c r="X7" s="38">
        <v>1732.62</v>
      </c>
      <c r="Y7" s="38">
        <v>86.87</v>
      </c>
      <c r="Z7" s="38">
        <v>87.55</v>
      </c>
      <c r="AA7" s="38">
        <v>91.88</v>
      </c>
      <c r="AB7" s="38">
        <v>94.59</v>
      </c>
      <c r="AC7" s="38">
        <v>110.28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1047.6500000000001</v>
      </c>
      <c r="BL7" s="38">
        <v>1124.26</v>
      </c>
      <c r="BM7" s="38">
        <v>1048.23</v>
      </c>
      <c r="BN7" s="38">
        <v>1130.42</v>
      </c>
      <c r="BO7" s="38">
        <v>1245.0999999999999</v>
      </c>
      <c r="BP7" s="38">
        <v>705.21</v>
      </c>
      <c r="BQ7" s="38">
        <v>78.66</v>
      </c>
      <c r="BR7" s="38">
        <v>77.400000000000006</v>
      </c>
      <c r="BS7" s="38">
        <v>72.489999999999995</v>
      </c>
      <c r="BT7" s="38">
        <v>76.78</v>
      </c>
      <c r="BU7" s="38">
        <v>77.08</v>
      </c>
      <c r="BV7" s="38">
        <v>74.040000000000006</v>
      </c>
      <c r="BW7" s="38">
        <v>80.58</v>
      </c>
      <c r="BX7" s="38">
        <v>78.92</v>
      </c>
      <c r="BY7" s="38">
        <v>74.17</v>
      </c>
      <c r="BZ7" s="38">
        <v>79.77</v>
      </c>
      <c r="CA7" s="38">
        <v>98.96</v>
      </c>
      <c r="CB7" s="38">
        <v>192.8</v>
      </c>
      <c r="CC7" s="38">
        <v>195.48</v>
      </c>
      <c r="CD7" s="38">
        <v>210.48</v>
      </c>
      <c r="CE7" s="38">
        <v>198.26</v>
      </c>
      <c r="CF7" s="38">
        <v>204.61</v>
      </c>
      <c r="CG7" s="38">
        <v>235.61</v>
      </c>
      <c r="CH7" s="38">
        <v>216.21</v>
      </c>
      <c r="CI7" s="38">
        <v>220.31</v>
      </c>
      <c r="CJ7" s="38">
        <v>230.95</v>
      </c>
      <c r="CK7" s="38">
        <v>214.56</v>
      </c>
      <c r="CL7" s="38">
        <v>134.52000000000001</v>
      </c>
      <c r="CM7" s="38">
        <v>32.67</v>
      </c>
      <c r="CN7" s="38">
        <v>32.06</v>
      </c>
      <c r="CO7" s="38">
        <v>33.39</v>
      </c>
      <c r="CP7" s="38">
        <v>32.11</v>
      </c>
      <c r="CQ7" s="38">
        <v>34.28</v>
      </c>
      <c r="CR7" s="38">
        <v>49.25</v>
      </c>
      <c r="CS7" s="38">
        <v>50.24</v>
      </c>
      <c r="CT7" s="38">
        <v>49.68</v>
      </c>
      <c r="CU7" s="38">
        <v>49.27</v>
      </c>
      <c r="CV7" s="38">
        <v>49.47</v>
      </c>
      <c r="CW7" s="38">
        <v>59.57</v>
      </c>
      <c r="CX7" s="38">
        <v>81.27</v>
      </c>
      <c r="CY7" s="38">
        <v>81.3</v>
      </c>
      <c r="CZ7" s="38">
        <v>82.57</v>
      </c>
      <c r="DA7" s="38">
        <v>83.49</v>
      </c>
      <c r="DB7" s="38">
        <v>83.8</v>
      </c>
      <c r="DC7" s="38">
        <v>84.12</v>
      </c>
      <c r="DD7" s="38">
        <v>84.17</v>
      </c>
      <c r="DE7" s="38">
        <v>83.35</v>
      </c>
      <c r="DF7" s="38">
        <v>83.16</v>
      </c>
      <c r="DG7" s="38">
        <v>82.06</v>
      </c>
      <c r="DH7" s="38">
        <v>95.57</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v>
      </c>
      <c r="EK7" s="38">
        <v>0.13</v>
      </c>
      <c r="EL7" s="38">
        <v>0.12</v>
      </c>
      <c r="EM7" s="38">
        <v>0.1</v>
      </c>
      <c r="EN7" s="38">
        <v>0.32</v>
      </c>
      <c r="EO7" s="38">
        <v>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114</v>
      </c>
      <c r="D13" t="s">
        <v>113</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2022-02-16T05:09:53Z</cp:lastPrinted>
  <dcterms:created xsi:type="dcterms:W3CDTF">2021-12-03T07:47:24Z</dcterms:created>
  <dcterms:modified xsi:type="dcterms:W3CDTF">2022-02-25T06:29:19Z</dcterms:modified>
  <cp:category/>
</cp:coreProperties>
</file>