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02_福嶌\★★★公営企業に係る経営比較分析表（令和２年度決算）の分析等について（依頼）\★完成版★\38_徳之島町\"/>
    </mc:Choice>
  </mc:AlternateContent>
  <workbookProtection workbookAlgorithmName="SHA-512" workbookHashValue="QplumCEpv1/xLK6XqtaGvXpnPjCaur9Tcn6HXWjnx0c3vbDyRsjINVceetmbRRNpTeDg27bEtxYY6fC+hroQ6g==" workbookSaltValue="NnMuXsEWKSpJfMba+p07Yw=="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BB10" i="4" s="1"/>
  <c r="W6" i="5"/>
  <c r="AT10" i="4" s="1"/>
  <c r="V6" i="5"/>
  <c r="U6" i="5"/>
  <c r="T6" i="5"/>
  <c r="AT8" i="4" s="1"/>
  <c r="S6" i="5"/>
  <c r="R6" i="5"/>
  <c r="AD10" i="4" s="1"/>
  <c r="Q6" i="5"/>
  <c r="P6" i="5"/>
  <c r="P10" i="4" s="1"/>
  <c r="O6" i="5"/>
  <c r="I10" i="4" s="1"/>
  <c r="N6" i="5"/>
  <c r="B10" i="4" s="1"/>
  <c r="M6" i="5"/>
  <c r="AD8" i="4" s="1"/>
  <c r="L6" i="5"/>
  <c r="W8" i="4" s="1"/>
  <c r="K6" i="5"/>
  <c r="P8" i="4" s="1"/>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AL10" i="4"/>
  <c r="W10" i="4"/>
  <c r="BB8" i="4"/>
  <c r="AL8" i="4"/>
  <c r="I8" i="4"/>
</calcChain>
</file>

<file path=xl/sharedStrings.xml><?xml version="1.0" encoding="utf-8"?>
<sst xmlns="http://schemas.openxmlformats.org/spreadsheetml/2006/main" count="236" uniqueCount="118">
  <si>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</si>
  <si>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</si>
  <si>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</si>
  <si>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</si>
  <si>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</si>
  <si>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</si>
  <si>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</si>
  <si>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</si>
  <si>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</si>
  <si>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</si>
  <si>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</si>
  <si>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</si>
  <si>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</si>
  <si>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</si>
  <si>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</si>
  <si>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</si>
  <si>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</si>
  <si>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</si>
  <si>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</si>
  <si>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</si>
  <si>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</si>
  <si>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</si>
  <si>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</si>
  <si>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</si>
  <si>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</si>
  <si>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</si>
  <si>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</si>
  <si>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</si>
  <si>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</si>
  <si>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</si>
  <si>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</si>
  <si>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</si>
  <si>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</si>
  <si>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</si>
  <si>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</si>
  <si>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</si>
  <si>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</si>
  <si>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</si>
  <si>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</si>
  <si>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</si>
  <si>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</si>
  <si>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</si>
  <si>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</si>
  <si>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</si>
  <si>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</si>
  <si>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</si>
  <si>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</si>
  <si>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</si>
  <si>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</si>
  <si>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</si>
  <si>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</si>
  <si>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</si>
  <si>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</si>
  <si>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</si>
  <si>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</si>
  <si>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</si>
  <si>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</si>
  <si>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</si>
  <si>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</si>
  <si>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</si>
  <si>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</si>
  <si>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</si>
  <si>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</si>
  <si>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</si>
  <si>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</si>
  <si>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</si>
  <si>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</si>
  <si>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</si>
  <si>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</si>
  <si>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</si>
  <si>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</si>
  <si>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</si>
  <si>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</si>
  <si>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</si>
  <si>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</si>
  <si>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</si>
  <si>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</si>
  <si>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</si>
  <si>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</si>
  <si>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</si>
  <si>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</si>
  <si>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</si>
  <si>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</si>
  <si>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</si>
  <si>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</si>
  <si>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</si>
  <si>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</si>
  <si>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</si>
  <si>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</si>
  <si>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</si>
  <si>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</si>
  <si>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</si>
  <si>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</si>
  <si>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</si>
  <si>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</si>
  <si>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</si>
  <si>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</si>
  <si>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鹿児島県　徳之島町</t>
  </si>
  <si>
    <t>法非適用</t>
  </si>
  <si>
    <t>下水道事業</t>
  </si>
  <si>
    <t>公共下水道</t>
  </si>
  <si>
    <t>Cc3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</si>
  <si>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</si>
  <si>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</si>
  <si>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</si>
  <si>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</si>
  <si>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</si>
  <si>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</si>
  <si>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</si>
  <si>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</si>
  <si>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</si>
  <si>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</si>
  <si>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</si>
  <si>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</si>
  <si>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</si>
  <si>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収益的収支について、H28-H29年度まで100％を上回っていたが、H30-Ｒ2年度は下回っている。一般会計からの繰入金に依存している状況であり、徴収率の改善や加入促進により自立した経営基盤を確立する必要がある。
④普及率が低く、企業債残高対事業規模比率について、一般会計からの繰入金に依存している状況である。中長期的に普及率を向上させることで営業収益を確保し、一般会計からの繰入金への依存度合を低下させる必要がある。
⑤経費回収率について、加入率の上昇に伴い料金収入も増え、汚水処理にかかる経費が十分にまかなわれていることがわかる。普及率の向上，費用削減により更なる経費回収率の向上を図る。
⑥汚水処理原価について、類似団体と比較して低い数値となっているが、加入促進活動や管路工事による新規接続の向上を図り、有収水量を増加させる取り組みが必要である。
⑦施設利用率について、H28年度以降徐々に増加しており、Ｒ2年度もR1年度と概ね同じ数値である。供用開始から約11年と運用年数が短いため類似団体と比較して低い数値となっているが、普及率の上昇を受けた施設利用率の上昇が期待できる。
⑧水洗化率は、H28-Ｒ2年度にかけて上昇している。今後も水洗化を図り、水洗化率を引き上げる。</t>
    <rPh sb="41" eb="43">
      <t>ネンド</t>
    </rPh>
    <rPh sb="44" eb="46">
      <t>シタマワ</t>
    </rPh>
    <rPh sb="409" eb="410">
      <t>ド</t>
    </rPh>
    <rPh sb="413" eb="414">
      <t>ネン</t>
    </rPh>
    <rPh sb="414" eb="415">
      <t>ド</t>
    </rPh>
    <rPh sb="416" eb="417">
      <t>オオム</t>
    </rPh>
    <rPh sb="418" eb="419">
      <t>オナ</t>
    </rPh>
    <rPh sb="420" eb="422">
      <t>スウチ</t>
    </rPh>
    <rPh sb="442" eb="443">
      <t>ミジカ</t>
    </rPh>
    <phoneticPr fontId="4"/>
  </si>
  <si>
    <t>H18年度から管路敷設工事を実施し、H22年度末に汚水処理施設が完成したことにより、公共下水道の供用を開始した。供用開始から11年程度経過し、管渠の老朽化等については現在のところ問題はないが、マンホールポンプについては電気設備等の異常が発生したため、Ｒ2年度に対応済み。</t>
    <rPh sb="3" eb="5">
      <t>ネンド</t>
    </rPh>
    <rPh sb="7" eb="9">
      <t>カンロ</t>
    </rPh>
    <rPh sb="9" eb="10">
      <t>シキ</t>
    </rPh>
    <rPh sb="10" eb="11">
      <t>セツ</t>
    </rPh>
    <rPh sb="11" eb="13">
      <t>コウジ</t>
    </rPh>
    <rPh sb="14" eb="16">
      <t>ジッシ</t>
    </rPh>
    <rPh sb="21" eb="23">
      <t>ネンド</t>
    </rPh>
    <rPh sb="23" eb="24">
      <t>マツ</t>
    </rPh>
    <rPh sb="25" eb="27">
      <t>オスイ</t>
    </rPh>
    <rPh sb="27" eb="29">
      <t>ショリ</t>
    </rPh>
    <rPh sb="29" eb="31">
      <t>シセツ</t>
    </rPh>
    <rPh sb="32" eb="34">
      <t>カンセイ</t>
    </rPh>
    <rPh sb="42" eb="44">
      <t>コウキョウ</t>
    </rPh>
    <rPh sb="44" eb="47">
      <t>ゲスイドウ</t>
    </rPh>
    <rPh sb="48" eb="50">
      <t>キョウヨウ</t>
    </rPh>
    <rPh sb="51" eb="53">
      <t>カイシ</t>
    </rPh>
    <rPh sb="56" eb="58">
      <t>キョウヨウ</t>
    </rPh>
    <rPh sb="58" eb="60">
      <t>カイシ</t>
    </rPh>
    <rPh sb="64" eb="65">
      <t>ネン</t>
    </rPh>
    <rPh sb="65" eb="67">
      <t>テイド</t>
    </rPh>
    <rPh sb="67" eb="69">
      <t>ケイカ</t>
    </rPh>
    <rPh sb="71" eb="73">
      <t>カンキョ</t>
    </rPh>
    <rPh sb="74" eb="77">
      <t>ロウキュウカ</t>
    </rPh>
    <rPh sb="77" eb="78">
      <t>トウ</t>
    </rPh>
    <rPh sb="83" eb="85">
      <t>ゲンザイ</t>
    </rPh>
    <rPh sb="89" eb="91">
      <t>モンダイ</t>
    </rPh>
    <rPh sb="109" eb="111">
      <t>デンキ</t>
    </rPh>
    <rPh sb="111" eb="113">
      <t>セツビ</t>
    </rPh>
    <rPh sb="113" eb="114">
      <t>トウ</t>
    </rPh>
    <rPh sb="115" eb="117">
      <t>イジョウ</t>
    </rPh>
    <rPh sb="118" eb="120">
      <t>ハッセイ</t>
    </rPh>
    <rPh sb="127" eb="129">
      <t>ネンド</t>
    </rPh>
    <rPh sb="130" eb="132">
      <t>タイオウ</t>
    </rPh>
    <rPh sb="132" eb="133">
      <t>ス</t>
    </rPh>
    <phoneticPr fontId="15"/>
  </si>
  <si>
    <t>収益的収支比率は、100％を下回っており、一般会計からの繰入金への依存度が高く自立した経営基盤の構築が不可欠である。H29年度の認可変更により、区域拡大を行った。全体計画の約40％程度の整備面積、普及率22.07%により施設利用率が平均を下回っており、普及率・接続率の向上が求められる。</t>
    <rPh sb="14" eb="16">
      <t>シタマワ</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</si>
</sst>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E70-4516-85FB-66990D7A27A7}"/>
            </c:ext>
          </c:extLst>
        </c:ser>
        <c:dLbls>
          <c:showLegendKey val="0"/>
          <c:showVal val="0"/>
          <c:showCatName val="0"/>
          <c:showSerName val="0"/>
          <c:showPercent val="0"/>
          <c:showBubbleSize val="0"/>
        </c:dLbls>
        <c:gapWidth val="150"/>
        <c:axId val="122771592"/>
        <c:axId val="157672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0.21</c:v>
                </c:pt>
                <c:pt idx="1">
                  <c:v>0.15</c:v>
                </c:pt>
                <c:pt idx="2">
                  <c:v>0.25</c:v>
                </c:pt>
                <c:pt idx="3">
                  <c:v>0.18</c:v>
                </c:pt>
                <c:pt idx="4">
                  <c:v>0.06</c:v>
                </c:pt>
              </c:numCache>
            </c:numRef>
          </c:val>
          <c:smooth val="0"/>
          <c:extLst>
            <c:ext xmlns:c16="http://schemas.microsoft.com/office/drawing/2014/chart" uri="{C3380CC4-5D6E-409C-BE32-E72D297353CC}">
              <c16:uniqueId val="{00000001-EE70-4516-85FB-66990D7A27A7}"/>
            </c:ext>
          </c:extLst>
        </c:ser>
        <c:dLbls>
          <c:showLegendKey val="0"/>
          <c:showVal val="0"/>
          <c:showCatName val="0"/>
          <c:showSerName val="0"/>
          <c:showPercent val="0"/>
          <c:showBubbleSize val="0"/>
        </c:dLbls>
        <c:marker val="1"/>
        <c:smooth val="0"/>
        <c:axId val="122771592"/>
        <c:axId val="157672224"/>
      </c:lineChart>
      <c:dateAx>
        <c:axId val="122771592"/>
        <c:scaling>
          <c:orientation val="minMax"/>
        </c:scaling>
        <c:delete val="1"/>
        <c:axPos val="b"/>
        <c:numFmt formatCode="&quot;H&quot;yy" sourceLinked="1"/>
        <c:majorTickMark val="none"/>
        <c:minorTickMark val="none"/>
        <c:tickLblPos val="none"/>
        <c:crossAx val="157672224"/>
        <c:crosses val="autoZero"/>
        <c:auto val="1"/>
        <c:lblOffset val="100"/>
        <c:baseTimeUnit val="years"/>
      </c:dateAx>
      <c:valAx>
        <c:axId val="157672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771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28.89</c:v>
                </c:pt>
                <c:pt idx="1">
                  <c:v>31.33</c:v>
                </c:pt>
                <c:pt idx="2">
                  <c:v>32.83</c:v>
                </c:pt>
                <c:pt idx="3">
                  <c:v>32.78</c:v>
                </c:pt>
                <c:pt idx="4">
                  <c:v>32.06</c:v>
                </c:pt>
              </c:numCache>
            </c:numRef>
          </c:val>
          <c:extLst>
            <c:ext xmlns:c16="http://schemas.microsoft.com/office/drawing/2014/chart" uri="{C3380CC4-5D6E-409C-BE32-E72D297353CC}">
              <c16:uniqueId val="{00000000-5303-4BE3-A46E-FA262AF63FDA}"/>
            </c:ext>
          </c:extLst>
        </c:ser>
        <c:dLbls>
          <c:showLegendKey val="0"/>
          <c:showVal val="0"/>
          <c:showCatName val="0"/>
          <c:showSerName val="0"/>
          <c:showPercent val="0"/>
          <c:showBubbleSize val="0"/>
        </c:dLbls>
        <c:gapWidth val="150"/>
        <c:axId val="158531096"/>
        <c:axId val="158531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40.75</c:v>
                </c:pt>
                <c:pt idx="1">
                  <c:v>42.4</c:v>
                </c:pt>
                <c:pt idx="2">
                  <c:v>45.44</c:v>
                </c:pt>
                <c:pt idx="3">
                  <c:v>47.28</c:v>
                </c:pt>
                <c:pt idx="4">
                  <c:v>44.83</c:v>
                </c:pt>
              </c:numCache>
            </c:numRef>
          </c:val>
          <c:smooth val="0"/>
          <c:extLst>
            <c:ext xmlns:c16="http://schemas.microsoft.com/office/drawing/2014/chart" uri="{C3380CC4-5D6E-409C-BE32-E72D297353CC}">
              <c16:uniqueId val="{00000001-5303-4BE3-A46E-FA262AF63FDA}"/>
            </c:ext>
          </c:extLst>
        </c:ser>
        <c:dLbls>
          <c:showLegendKey val="0"/>
          <c:showVal val="0"/>
          <c:showCatName val="0"/>
          <c:showSerName val="0"/>
          <c:showPercent val="0"/>
          <c:showBubbleSize val="0"/>
        </c:dLbls>
        <c:marker val="1"/>
        <c:smooth val="0"/>
        <c:axId val="158531096"/>
        <c:axId val="158531488"/>
      </c:lineChart>
      <c:dateAx>
        <c:axId val="158531096"/>
        <c:scaling>
          <c:orientation val="minMax"/>
        </c:scaling>
        <c:delete val="1"/>
        <c:axPos val="b"/>
        <c:numFmt formatCode="&quot;H&quot;yy" sourceLinked="1"/>
        <c:majorTickMark val="none"/>
        <c:minorTickMark val="none"/>
        <c:tickLblPos val="none"/>
        <c:crossAx val="158531488"/>
        <c:crosses val="autoZero"/>
        <c:auto val="1"/>
        <c:lblOffset val="100"/>
        <c:baseTimeUnit val="years"/>
      </c:dateAx>
      <c:valAx>
        <c:axId val="1585314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531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53.65</c:v>
                </c:pt>
                <c:pt idx="1">
                  <c:v>56.63</c:v>
                </c:pt>
                <c:pt idx="2">
                  <c:v>58.13</c:v>
                </c:pt>
                <c:pt idx="3">
                  <c:v>59.76</c:v>
                </c:pt>
                <c:pt idx="4">
                  <c:v>60.23</c:v>
                </c:pt>
              </c:numCache>
            </c:numRef>
          </c:val>
          <c:extLst>
            <c:ext xmlns:c16="http://schemas.microsoft.com/office/drawing/2014/chart" uri="{C3380CC4-5D6E-409C-BE32-E72D297353CC}">
              <c16:uniqueId val="{00000000-C706-415C-907C-97D8063725CA}"/>
            </c:ext>
          </c:extLst>
        </c:ser>
        <c:dLbls>
          <c:showLegendKey val="0"/>
          <c:showVal val="0"/>
          <c:showCatName val="0"/>
          <c:showSerName val="0"/>
          <c:showPercent val="0"/>
          <c:showBubbleSize val="0"/>
        </c:dLbls>
        <c:gapWidth val="150"/>
        <c:axId val="158532664"/>
        <c:axId val="1585330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64.97</c:v>
                </c:pt>
                <c:pt idx="1">
                  <c:v>65.77</c:v>
                </c:pt>
                <c:pt idx="2">
                  <c:v>65.97</c:v>
                </c:pt>
                <c:pt idx="3">
                  <c:v>64.7</c:v>
                </c:pt>
                <c:pt idx="4">
                  <c:v>60.57</c:v>
                </c:pt>
              </c:numCache>
            </c:numRef>
          </c:val>
          <c:smooth val="0"/>
          <c:extLst>
            <c:ext xmlns:c16="http://schemas.microsoft.com/office/drawing/2014/chart" uri="{C3380CC4-5D6E-409C-BE32-E72D297353CC}">
              <c16:uniqueId val="{00000001-C706-415C-907C-97D8063725CA}"/>
            </c:ext>
          </c:extLst>
        </c:ser>
        <c:dLbls>
          <c:showLegendKey val="0"/>
          <c:showVal val="0"/>
          <c:showCatName val="0"/>
          <c:showSerName val="0"/>
          <c:showPercent val="0"/>
          <c:showBubbleSize val="0"/>
        </c:dLbls>
        <c:marker val="1"/>
        <c:smooth val="0"/>
        <c:axId val="158532664"/>
        <c:axId val="158533056"/>
      </c:lineChart>
      <c:dateAx>
        <c:axId val="158532664"/>
        <c:scaling>
          <c:orientation val="minMax"/>
        </c:scaling>
        <c:delete val="1"/>
        <c:axPos val="b"/>
        <c:numFmt formatCode="&quot;H&quot;yy" sourceLinked="1"/>
        <c:majorTickMark val="none"/>
        <c:minorTickMark val="none"/>
        <c:tickLblPos val="none"/>
        <c:crossAx val="158533056"/>
        <c:crosses val="autoZero"/>
        <c:auto val="1"/>
        <c:lblOffset val="100"/>
        <c:baseTimeUnit val="years"/>
      </c:dateAx>
      <c:valAx>
        <c:axId val="158533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532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101.13</c:v>
                </c:pt>
                <c:pt idx="1">
                  <c:v>100.75</c:v>
                </c:pt>
                <c:pt idx="2">
                  <c:v>97.81</c:v>
                </c:pt>
                <c:pt idx="3">
                  <c:v>98.85</c:v>
                </c:pt>
                <c:pt idx="4">
                  <c:v>98.41</c:v>
                </c:pt>
              </c:numCache>
            </c:numRef>
          </c:val>
          <c:extLst>
            <c:ext xmlns:c16="http://schemas.microsoft.com/office/drawing/2014/chart" uri="{C3380CC4-5D6E-409C-BE32-E72D297353CC}">
              <c16:uniqueId val="{00000000-F8C5-42A3-9294-BED0F00CD612}"/>
            </c:ext>
          </c:extLst>
        </c:ser>
        <c:dLbls>
          <c:showLegendKey val="0"/>
          <c:showVal val="0"/>
          <c:showCatName val="0"/>
          <c:showSerName val="0"/>
          <c:showPercent val="0"/>
          <c:showBubbleSize val="0"/>
        </c:dLbls>
        <c:gapWidth val="150"/>
        <c:axId val="158054848"/>
        <c:axId val="1580593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8C5-42A3-9294-BED0F00CD612}"/>
            </c:ext>
          </c:extLst>
        </c:ser>
        <c:dLbls>
          <c:showLegendKey val="0"/>
          <c:showVal val="0"/>
          <c:showCatName val="0"/>
          <c:showSerName val="0"/>
          <c:showPercent val="0"/>
          <c:showBubbleSize val="0"/>
        </c:dLbls>
        <c:marker val="1"/>
        <c:smooth val="0"/>
        <c:axId val="158054848"/>
        <c:axId val="158059328"/>
      </c:lineChart>
      <c:dateAx>
        <c:axId val="158054848"/>
        <c:scaling>
          <c:orientation val="minMax"/>
        </c:scaling>
        <c:delete val="1"/>
        <c:axPos val="b"/>
        <c:numFmt formatCode="&quot;H&quot;yy" sourceLinked="1"/>
        <c:majorTickMark val="none"/>
        <c:minorTickMark val="none"/>
        <c:tickLblPos val="none"/>
        <c:crossAx val="158059328"/>
        <c:crosses val="autoZero"/>
        <c:auto val="1"/>
        <c:lblOffset val="100"/>
        <c:baseTimeUnit val="years"/>
      </c:dateAx>
      <c:valAx>
        <c:axId val="158059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054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A1C-4DB0-BBB2-37CFC083489C}"/>
            </c:ext>
          </c:extLst>
        </c:ser>
        <c:dLbls>
          <c:showLegendKey val="0"/>
          <c:showVal val="0"/>
          <c:showCatName val="0"/>
          <c:showSerName val="0"/>
          <c:showPercent val="0"/>
          <c:showBubbleSize val="0"/>
        </c:dLbls>
        <c:gapWidth val="150"/>
        <c:axId val="156976752"/>
        <c:axId val="1569771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A1C-4DB0-BBB2-37CFC083489C}"/>
            </c:ext>
          </c:extLst>
        </c:ser>
        <c:dLbls>
          <c:showLegendKey val="0"/>
          <c:showVal val="0"/>
          <c:showCatName val="0"/>
          <c:showSerName val="0"/>
          <c:showPercent val="0"/>
          <c:showBubbleSize val="0"/>
        </c:dLbls>
        <c:marker val="1"/>
        <c:smooth val="0"/>
        <c:axId val="156976752"/>
        <c:axId val="156977144"/>
      </c:lineChart>
      <c:dateAx>
        <c:axId val="156976752"/>
        <c:scaling>
          <c:orientation val="minMax"/>
        </c:scaling>
        <c:delete val="1"/>
        <c:axPos val="b"/>
        <c:numFmt formatCode="&quot;H&quot;yy" sourceLinked="1"/>
        <c:majorTickMark val="none"/>
        <c:minorTickMark val="none"/>
        <c:tickLblPos val="none"/>
        <c:crossAx val="156977144"/>
        <c:crosses val="autoZero"/>
        <c:auto val="1"/>
        <c:lblOffset val="100"/>
        <c:baseTimeUnit val="years"/>
      </c:dateAx>
      <c:valAx>
        <c:axId val="1569771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976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8B2-4D36-8592-C0012BD34137}"/>
            </c:ext>
          </c:extLst>
        </c:ser>
        <c:dLbls>
          <c:showLegendKey val="0"/>
          <c:showVal val="0"/>
          <c:showCatName val="0"/>
          <c:showSerName val="0"/>
          <c:showPercent val="0"/>
          <c:showBubbleSize val="0"/>
        </c:dLbls>
        <c:gapWidth val="150"/>
        <c:axId val="156978320"/>
        <c:axId val="1569787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8B2-4D36-8592-C0012BD34137}"/>
            </c:ext>
          </c:extLst>
        </c:ser>
        <c:dLbls>
          <c:showLegendKey val="0"/>
          <c:showVal val="0"/>
          <c:showCatName val="0"/>
          <c:showSerName val="0"/>
          <c:showPercent val="0"/>
          <c:showBubbleSize val="0"/>
        </c:dLbls>
        <c:marker val="1"/>
        <c:smooth val="0"/>
        <c:axId val="156978320"/>
        <c:axId val="156978712"/>
      </c:lineChart>
      <c:dateAx>
        <c:axId val="156978320"/>
        <c:scaling>
          <c:orientation val="minMax"/>
        </c:scaling>
        <c:delete val="1"/>
        <c:axPos val="b"/>
        <c:numFmt formatCode="&quot;H&quot;yy" sourceLinked="1"/>
        <c:majorTickMark val="none"/>
        <c:minorTickMark val="none"/>
        <c:tickLblPos val="none"/>
        <c:crossAx val="156978712"/>
        <c:crosses val="autoZero"/>
        <c:auto val="1"/>
        <c:lblOffset val="100"/>
        <c:baseTimeUnit val="years"/>
      </c:dateAx>
      <c:valAx>
        <c:axId val="156978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697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3B5-4A87-9773-94558E1764C2}"/>
            </c:ext>
          </c:extLst>
        </c:ser>
        <c:dLbls>
          <c:showLegendKey val="0"/>
          <c:showVal val="0"/>
          <c:showCatName val="0"/>
          <c:showSerName val="0"/>
          <c:showPercent val="0"/>
          <c:showBubbleSize val="0"/>
        </c:dLbls>
        <c:gapWidth val="150"/>
        <c:axId val="158235112"/>
        <c:axId val="158235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3B5-4A87-9773-94558E1764C2}"/>
            </c:ext>
          </c:extLst>
        </c:ser>
        <c:dLbls>
          <c:showLegendKey val="0"/>
          <c:showVal val="0"/>
          <c:showCatName val="0"/>
          <c:showSerName val="0"/>
          <c:showPercent val="0"/>
          <c:showBubbleSize val="0"/>
        </c:dLbls>
        <c:marker val="1"/>
        <c:smooth val="0"/>
        <c:axId val="158235112"/>
        <c:axId val="158235504"/>
      </c:lineChart>
      <c:dateAx>
        <c:axId val="158235112"/>
        <c:scaling>
          <c:orientation val="minMax"/>
        </c:scaling>
        <c:delete val="1"/>
        <c:axPos val="b"/>
        <c:numFmt formatCode="&quot;H&quot;yy" sourceLinked="1"/>
        <c:majorTickMark val="none"/>
        <c:minorTickMark val="none"/>
        <c:tickLblPos val="none"/>
        <c:crossAx val="158235504"/>
        <c:crosses val="autoZero"/>
        <c:auto val="1"/>
        <c:lblOffset val="100"/>
        <c:baseTimeUnit val="years"/>
      </c:dateAx>
      <c:valAx>
        <c:axId val="158235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235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EE7-41A9-A6CF-6E7CE8ACC9F4}"/>
            </c:ext>
          </c:extLst>
        </c:ser>
        <c:dLbls>
          <c:showLegendKey val="0"/>
          <c:showVal val="0"/>
          <c:showCatName val="0"/>
          <c:showSerName val="0"/>
          <c:showPercent val="0"/>
          <c:showBubbleSize val="0"/>
        </c:dLbls>
        <c:gapWidth val="150"/>
        <c:axId val="158234720"/>
        <c:axId val="1582343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EE7-41A9-A6CF-6E7CE8ACC9F4}"/>
            </c:ext>
          </c:extLst>
        </c:ser>
        <c:dLbls>
          <c:showLegendKey val="0"/>
          <c:showVal val="0"/>
          <c:showCatName val="0"/>
          <c:showSerName val="0"/>
          <c:showPercent val="0"/>
          <c:showBubbleSize val="0"/>
        </c:dLbls>
        <c:marker val="1"/>
        <c:smooth val="0"/>
        <c:axId val="158234720"/>
        <c:axId val="158234328"/>
      </c:lineChart>
      <c:dateAx>
        <c:axId val="158234720"/>
        <c:scaling>
          <c:orientation val="minMax"/>
        </c:scaling>
        <c:delete val="1"/>
        <c:axPos val="b"/>
        <c:numFmt formatCode="&quot;H&quot;yy" sourceLinked="1"/>
        <c:majorTickMark val="none"/>
        <c:minorTickMark val="none"/>
        <c:tickLblPos val="none"/>
        <c:crossAx val="158234328"/>
        <c:crosses val="autoZero"/>
        <c:auto val="1"/>
        <c:lblOffset val="100"/>
        <c:baseTimeUnit val="years"/>
      </c:dateAx>
      <c:valAx>
        <c:axId val="1582343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23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A7D-4D42-9CB8-05F2AB50F62F}"/>
            </c:ext>
          </c:extLst>
        </c:ser>
        <c:dLbls>
          <c:showLegendKey val="0"/>
          <c:showVal val="0"/>
          <c:showCatName val="0"/>
          <c:showSerName val="0"/>
          <c:showPercent val="0"/>
          <c:showBubbleSize val="0"/>
        </c:dLbls>
        <c:gapWidth val="150"/>
        <c:axId val="158236680"/>
        <c:axId val="158454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1193.49</c:v>
                </c:pt>
                <c:pt idx="1">
                  <c:v>876.19</c:v>
                </c:pt>
                <c:pt idx="2">
                  <c:v>722.53</c:v>
                </c:pt>
                <c:pt idx="3">
                  <c:v>933.3</c:v>
                </c:pt>
                <c:pt idx="4">
                  <c:v>1575.64</c:v>
                </c:pt>
              </c:numCache>
            </c:numRef>
          </c:val>
          <c:smooth val="0"/>
          <c:extLst>
            <c:ext xmlns:c16="http://schemas.microsoft.com/office/drawing/2014/chart" uri="{C3380CC4-5D6E-409C-BE32-E72D297353CC}">
              <c16:uniqueId val="{00000001-1A7D-4D42-9CB8-05F2AB50F62F}"/>
            </c:ext>
          </c:extLst>
        </c:ser>
        <c:dLbls>
          <c:showLegendKey val="0"/>
          <c:showVal val="0"/>
          <c:showCatName val="0"/>
          <c:showSerName val="0"/>
          <c:showPercent val="0"/>
          <c:showBubbleSize val="0"/>
        </c:dLbls>
        <c:marker val="1"/>
        <c:smooth val="0"/>
        <c:axId val="158236680"/>
        <c:axId val="158454072"/>
      </c:lineChart>
      <c:dateAx>
        <c:axId val="158236680"/>
        <c:scaling>
          <c:orientation val="minMax"/>
        </c:scaling>
        <c:delete val="1"/>
        <c:axPos val="b"/>
        <c:numFmt formatCode="&quot;H&quot;yy" sourceLinked="1"/>
        <c:majorTickMark val="none"/>
        <c:minorTickMark val="none"/>
        <c:tickLblPos val="none"/>
        <c:crossAx val="158454072"/>
        <c:crosses val="autoZero"/>
        <c:auto val="1"/>
        <c:lblOffset val="100"/>
        <c:baseTimeUnit val="years"/>
      </c:dateAx>
      <c:valAx>
        <c:axId val="1584540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236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109.33</c:v>
                </c:pt>
                <c:pt idx="1">
                  <c:v>132.19</c:v>
                </c:pt>
                <c:pt idx="2">
                  <c:v>101.27</c:v>
                </c:pt>
                <c:pt idx="3">
                  <c:v>119.07</c:v>
                </c:pt>
                <c:pt idx="4">
                  <c:v>123.21</c:v>
                </c:pt>
              </c:numCache>
            </c:numRef>
          </c:val>
          <c:extLst>
            <c:ext xmlns:c16="http://schemas.microsoft.com/office/drawing/2014/chart" uri="{C3380CC4-5D6E-409C-BE32-E72D297353CC}">
              <c16:uniqueId val="{00000000-5332-4AEC-B568-0237F0E65B99}"/>
            </c:ext>
          </c:extLst>
        </c:ser>
        <c:dLbls>
          <c:showLegendKey val="0"/>
          <c:showVal val="0"/>
          <c:showCatName val="0"/>
          <c:showSerName val="0"/>
          <c:showPercent val="0"/>
          <c:showBubbleSize val="0"/>
        </c:dLbls>
        <c:gapWidth val="150"/>
        <c:axId val="158455248"/>
        <c:axId val="158455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65.569999999999993</c:v>
                </c:pt>
                <c:pt idx="1">
                  <c:v>75.7</c:v>
                </c:pt>
                <c:pt idx="2">
                  <c:v>74.61</c:v>
                </c:pt>
                <c:pt idx="3">
                  <c:v>77.510000000000005</c:v>
                </c:pt>
                <c:pt idx="4">
                  <c:v>73.209999999999994</c:v>
                </c:pt>
              </c:numCache>
            </c:numRef>
          </c:val>
          <c:smooth val="0"/>
          <c:extLst>
            <c:ext xmlns:c16="http://schemas.microsoft.com/office/drawing/2014/chart" uri="{C3380CC4-5D6E-409C-BE32-E72D297353CC}">
              <c16:uniqueId val="{00000001-5332-4AEC-B568-0237F0E65B99}"/>
            </c:ext>
          </c:extLst>
        </c:ser>
        <c:dLbls>
          <c:showLegendKey val="0"/>
          <c:showVal val="0"/>
          <c:showCatName val="0"/>
          <c:showSerName val="0"/>
          <c:showPercent val="0"/>
          <c:showBubbleSize val="0"/>
        </c:dLbls>
        <c:marker val="1"/>
        <c:smooth val="0"/>
        <c:axId val="158455248"/>
        <c:axId val="158455640"/>
      </c:lineChart>
      <c:dateAx>
        <c:axId val="158455248"/>
        <c:scaling>
          <c:orientation val="minMax"/>
        </c:scaling>
        <c:delete val="1"/>
        <c:axPos val="b"/>
        <c:numFmt formatCode="&quot;H&quot;yy" sourceLinked="1"/>
        <c:majorTickMark val="none"/>
        <c:minorTickMark val="none"/>
        <c:tickLblPos val="none"/>
        <c:crossAx val="158455640"/>
        <c:crosses val="autoZero"/>
        <c:auto val="1"/>
        <c:lblOffset val="100"/>
        <c:baseTimeUnit val="years"/>
      </c:dateAx>
      <c:valAx>
        <c:axId val="158455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4552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120.54</c:v>
                </c:pt>
                <c:pt idx="1">
                  <c:v>97.87</c:v>
                </c:pt>
                <c:pt idx="2">
                  <c:v>128.05000000000001</c:v>
                </c:pt>
                <c:pt idx="3">
                  <c:v>111.04</c:v>
                </c:pt>
                <c:pt idx="4">
                  <c:v>109.92</c:v>
                </c:pt>
              </c:numCache>
            </c:numRef>
          </c:val>
          <c:extLst>
            <c:ext xmlns:c16="http://schemas.microsoft.com/office/drawing/2014/chart" uri="{C3380CC4-5D6E-409C-BE32-E72D297353CC}">
              <c16:uniqueId val="{00000000-7C80-4DBA-9DAA-B243FEE9D695}"/>
            </c:ext>
          </c:extLst>
        </c:ser>
        <c:dLbls>
          <c:showLegendKey val="0"/>
          <c:showVal val="0"/>
          <c:showCatName val="0"/>
          <c:showSerName val="0"/>
          <c:showPercent val="0"/>
          <c:showBubbleSize val="0"/>
        </c:dLbls>
        <c:gapWidth val="150"/>
        <c:axId val="158456816"/>
        <c:axId val="1584572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263.04000000000002</c:v>
                </c:pt>
                <c:pt idx="1">
                  <c:v>230.04</c:v>
                </c:pt>
                <c:pt idx="2">
                  <c:v>233.5</c:v>
                </c:pt>
                <c:pt idx="3">
                  <c:v>221.95</c:v>
                </c:pt>
                <c:pt idx="4">
                  <c:v>229.52</c:v>
                </c:pt>
              </c:numCache>
            </c:numRef>
          </c:val>
          <c:smooth val="0"/>
          <c:extLst>
            <c:ext xmlns:c16="http://schemas.microsoft.com/office/drawing/2014/chart" uri="{C3380CC4-5D6E-409C-BE32-E72D297353CC}">
              <c16:uniqueId val="{00000001-7C80-4DBA-9DAA-B243FEE9D695}"/>
            </c:ext>
          </c:extLst>
        </c:ser>
        <c:dLbls>
          <c:showLegendKey val="0"/>
          <c:showVal val="0"/>
          <c:showCatName val="0"/>
          <c:showSerName val="0"/>
          <c:showPercent val="0"/>
          <c:showBubbleSize val="0"/>
        </c:dLbls>
        <c:marker val="1"/>
        <c:smooth val="0"/>
        <c:axId val="158456816"/>
        <c:axId val="158457208"/>
      </c:lineChart>
      <c:dateAx>
        <c:axId val="158456816"/>
        <c:scaling>
          <c:orientation val="minMax"/>
        </c:scaling>
        <c:delete val="1"/>
        <c:axPos val="b"/>
        <c:numFmt formatCode="&quot;H&quot;yy" sourceLinked="1"/>
        <c:majorTickMark val="none"/>
        <c:minorTickMark val="none"/>
        <c:tickLblPos val="none"/>
        <c:crossAx val="158457208"/>
        <c:crosses val="autoZero"/>
        <c:auto val="1"/>
        <c:lblOffset val="100"/>
        <c:baseTimeUnit val="years"/>
      </c:dateAx>
      <c:valAx>
        <c:axId val="158457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456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【705.21】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【95.57】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【134.52】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【98.96】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【0.30】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55" zoomScaleNormal="5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鹿児島県　徳之島町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Cc3</v>
      </c>
      <c r="X8" s="49"/>
      <c r="Y8" s="49"/>
      <c r="Z8" s="49"/>
      <c r="AA8" s="49"/>
      <c r="AB8" s="49"/>
      <c r="AC8" s="49"/>
      <c r="AD8" s="50" t="str">
        <f>データ!$M$6</f>
        <v>非設置</v>
      </c>
      <c r="AE8" s="50"/>
      <c r="AF8" s="50"/>
      <c r="AG8" s="50"/>
      <c r="AH8" s="50"/>
      <c r="AI8" s="50"/>
      <c r="AJ8" s="50"/>
      <c r="AK8" s="3"/>
      <c r="AL8" s="51">
        <f>データ!S6</f>
        <v>10569</v>
      </c>
      <c r="AM8" s="51"/>
      <c r="AN8" s="51"/>
      <c r="AO8" s="51"/>
      <c r="AP8" s="51"/>
      <c r="AQ8" s="51"/>
      <c r="AR8" s="51"/>
      <c r="AS8" s="51"/>
      <c r="AT8" s="46">
        <f>データ!T6</f>
        <v>104.92</v>
      </c>
      <c r="AU8" s="46"/>
      <c r="AV8" s="46"/>
      <c r="AW8" s="46"/>
      <c r="AX8" s="46"/>
      <c r="AY8" s="46"/>
      <c r="AZ8" s="46"/>
      <c r="BA8" s="46"/>
      <c r="BB8" s="46">
        <f>データ!U6</f>
        <v>100.73</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22.07</v>
      </c>
      <c r="Q10" s="46"/>
      <c r="R10" s="46"/>
      <c r="S10" s="46"/>
      <c r="T10" s="46"/>
      <c r="U10" s="46"/>
      <c r="V10" s="46"/>
      <c r="W10" s="46">
        <f>データ!Q6</f>
        <v>112.38</v>
      </c>
      <c r="X10" s="46"/>
      <c r="Y10" s="46"/>
      <c r="Z10" s="46"/>
      <c r="AA10" s="46"/>
      <c r="AB10" s="46"/>
      <c r="AC10" s="46"/>
      <c r="AD10" s="51">
        <f>データ!R6</f>
        <v>2530</v>
      </c>
      <c r="AE10" s="51"/>
      <c r="AF10" s="51"/>
      <c r="AG10" s="51"/>
      <c r="AH10" s="51"/>
      <c r="AI10" s="51"/>
      <c r="AJ10" s="51"/>
      <c r="AK10" s="2"/>
      <c r="AL10" s="51">
        <f>データ!V6</f>
        <v>2278</v>
      </c>
      <c r="AM10" s="51"/>
      <c r="AN10" s="51"/>
      <c r="AO10" s="51"/>
      <c r="AP10" s="51"/>
      <c r="AQ10" s="51"/>
      <c r="AR10" s="51"/>
      <c r="AS10" s="51"/>
      <c r="AT10" s="46">
        <f>データ!W6</f>
        <v>0.59</v>
      </c>
      <c r="AU10" s="46"/>
      <c r="AV10" s="46"/>
      <c r="AW10" s="46"/>
      <c r="AX10" s="46"/>
      <c r="AY10" s="46"/>
      <c r="AZ10" s="46"/>
      <c r="BA10" s="46"/>
      <c r="BB10" s="46">
        <f>データ!X6</f>
        <v>3861.02</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6" t="s">
        <v>115</v>
      </c>
      <c r="BM16" s="77"/>
      <c r="BN16" s="77"/>
      <c r="BO16" s="77"/>
      <c r="BP16" s="77"/>
      <c r="BQ16" s="77"/>
      <c r="BR16" s="77"/>
      <c r="BS16" s="77"/>
      <c r="BT16" s="77"/>
      <c r="BU16" s="77"/>
      <c r="BV16" s="77"/>
      <c r="BW16" s="77"/>
      <c r="BX16" s="77"/>
      <c r="BY16" s="77"/>
      <c r="BZ16" s="78"/>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6"/>
      <c r="BM17" s="77"/>
      <c r="BN17" s="77"/>
      <c r="BO17" s="77"/>
      <c r="BP17" s="77"/>
      <c r="BQ17" s="77"/>
      <c r="BR17" s="77"/>
      <c r="BS17" s="77"/>
      <c r="BT17" s="77"/>
      <c r="BU17" s="77"/>
      <c r="BV17" s="77"/>
      <c r="BW17" s="77"/>
      <c r="BX17" s="77"/>
      <c r="BY17" s="77"/>
      <c r="BZ17" s="78"/>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6"/>
      <c r="BM18" s="77"/>
      <c r="BN18" s="77"/>
      <c r="BO18" s="77"/>
      <c r="BP18" s="77"/>
      <c r="BQ18" s="77"/>
      <c r="BR18" s="77"/>
      <c r="BS18" s="77"/>
      <c r="BT18" s="77"/>
      <c r="BU18" s="77"/>
      <c r="BV18" s="77"/>
      <c r="BW18" s="77"/>
      <c r="BX18" s="77"/>
      <c r="BY18" s="77"/>
      <c r="BZ18" s="78"/>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6"/>
      <c r="BM19" s="77"/>
      <c r="BN19" s="77"/>
      <c r="BO19" s="77"/>
      <c r="BP19" s="77"/>
      <c r="BQ19" s="77"/>
      <c r="BR19" s="77"/>
      <c r="BS19" s="77"/>
      <c r="BT19" s="77"/>
      <c r="BU19" s="77"/>
      <c r="BV19" s="77"/>
      <c r="BW19" s="77"/>
      <c r="BX19" s="77"/>
      <c r="BY19" s="77"/>
      <c r="BZ19" s="78"/>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6"/>
      <c r="BM20" s="77"/>
      <c r="BN20" s="77"/>
      <c r="BO20" s="77"/>
      <c r="BP20" s="77"/>
      <c r="BQ20" s="77"/>
      <c r="BR20" s="77"/>
      <c r="BS20" s="77"/>
      <c r="BT20" s="77"/>
      <c r="BU20" s="77"/>
      <c r="BV20" s="77"/>
      <c r="BW20" s="77"/>
      <c r="BX20" s="77"/>
      <c r="BY20" s="77"/>
      <c r="BZ20" s="78"/>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6"/>
      <c r="BM21" s="77"/>
      <c r="BN21" s="77"/>
      <c r="BO21" s="77"/>
      <c r="BP21" s="77"/>
      <c r="BQ21" s="77"/>
      <c r="BR21" s="77"/>
      <c r="BS21" s="77"/>
      <c r="BT21" s="77"/>
      <c r="BU21" s="77"/>
      <c r="BV21" s="77"/>
      <c r="BW21" s="77"/>
      <c r="BX21" s="77"/>
      <c r="BY21" s="77"/>
      <c r="BZ21" s="78"/>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6"/>
      <c r="BM22" s="77"/>
      <c r="BN22" s="77"/>
      <c r="BO22" s="77"/>
      <c r="BP22" s="77"/>
      <c r="BQ22" s="77"/>
      <c r="BR22" s="77"/>
      <c r="BS22" s="77"/>
      <c r="BT22" s="77"/>
      <c r="BU22" s="77"/>
      <c r="BV22" s="77"/>
      <c r="BW22" s="77"/>
      <c r="BX22" s="77"/>
      <c r="BY22" s="77"/>
      <c r="BZ22" s="78"/>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6"/>
      <c r="BM23" s="77"/>
      <c r="BN23" s="77"/>
      <c r="BO23" s="77"/>
      <c r="BP23" s="77"/>
      <c r="BQ23" s="77"/>
      <c r="BR23" s="77"/>
      <c r="BS23" s="77"/>
      <c r="BT23" s="77"/>
      <c r="BU23" s="77"/>
      <c r="BV23" s="77"/>
      <c r="BW23" s="77"/>
      <c r="BX23" s="77"/>
      <c r="BY23" s="77"/>
      <c r="BZ23" s="78"/>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6"/>
      <c r="BM24" s="77"/>
      <c r="BN24" s="77"/>
      <c r="BO24" s="77"/>
      <c r="BP24" s="77"/>
      <c r="BQ24" s="77"/>
      <c r="BR24" s="77"/>
      <c r="BS24" s="77"/>
      <c r="BT24" s="77"/>
      <c r="BU24" s="77"/>
      <c r="BV24" s="77"/>
      <c r="BW24" s="77"/>
      <c r="BX24" s="77"/>
      <c r="BY24" s="77"/>
      <c r="BZ24" s="78"/>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6"/>
      <c r="BM25" s="77"/>
      <c r="BN25" s="77"/>
      <c r="BO25" s="77"/>
      <c r="BP25" s="77"/>
      <c r="BQ25" s="77"/>
      <c r="BR25" s="77"/>
      <c r="BS25" s="77"/>
      <c r="BT25" s="77"/>
      <c r="BU25" s="77"/>
      <c r="BV25" s="77"/>
      <c r="BW25" s="77"/>
      <c r="BX25" s="77"/>
      <c r="BY25" s="77"/>
      <c r="BZ25" s="78"/>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6"/>
      <c r="BM26" s="77"/>
      <c r="BN26" s="77"/>
      <c r="BO26" s="77"/>
      <c r="BP26" s="77"/>
      <c r="BQ26" s="77"/>
      <c r="BR26" s="77"/>
      <c r="BS26" s="77"/>
      <c r="BT26" s="77"/>
      <c r="BU26" s="77"/>
      <c r="BV26" s="77"/>
      <c r="BW26" s="77"/>
      <c r="BX26" s="77"/>
      <c r="BY26" s="77"/>
      <c r="BZ26" s="78"/>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6"/>
      <c r="BM27" s="77"/>
      <c r="BN27" s="77"/>
      <c r="BO27" s="77"/>
      <c r="BP27" s="77"/>
      <c r="BQ27" s="77"/>
      <c r="BR27" s="77"/>
      <c r="BS27" s="77"/>
      <c r="BT27" s="77"/>
      <c r="BU27" s="77"/>
      <c r="BV27" s="77"/>
      <c r="BW27" s="77"/>
      <c r="BX27" s="77"/>
      <c r="BY27" s="77"/>
      <c r="BZ27" s="78"/>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6"/>
      <c r="BM28" s="77"/>
      <c r="BN28" s="77"/>
      <c r="BO28" s="77"/>
      <c r="BP28" s="77"/>
      <c r="BQ28" s="77"/>
      <c r="BR28" s="77"/>
      <c r="BS28" s="77"/>
      <c r="BT28" s="77"/>
      <c r="BU28" s="77"/>
      <c r="BV28" s="77"/>
      <c r="BW28" s="77"/>
      <c r="BX28" s="77"/>
      <c r="BY28" s="77"/>
      <c r="BZ28" s="78"/>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6"/>
      <c r="BM29" s="77"/>
      <c r="BN29" s="77"/>
      <c r="BO29" s="77"/>
      <c r="BP29" s="77"/>
      <c r="BQ29" s="77"/>
      <c r="BR29" s="77"/>
      <c r="BS29" s="77"/>
      <c r="BT29" s="77"/>
      <c r="BU29" s="77"/>
      <c r="BV29" s="77"/>
      <c r="BW29" s="77"/>
      <c r="BX29" s="77"/>
      <c r="BY29" s="77"/>
      <c r="BZ29" s="78"/>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6"/>
      <c r="BM30" s="77"/>
      <c r="BN30" s="77"/>
      <c r="BO30" s="77"/>
      <c r="BP30" s="77"/>
      <c r="BQ30" s="77"/>
      <c r="BR30" s="77"/>
      <c r="BS30" s="77"/>
      <c r="BT30" s="77"/>
      <c r="BU30" s="77"/>
      <c r="BV30" s="77"/>
      <c r="BW30" s="77"/>
      <c r="BX30" s="77"/>
      <c r="BY30" s="77"/>
      <c r="BZ30" s="78"/>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6"/>
      <c r="BM31" s="77"/>
      <c r="BN31" s="77"/>
      <c r="BO31" s="77"/>
      <c r="BP31" s="77"/>
      <c r="BQ31" s="77"/>
      <c r="BR31" s="77"/>
      <c r="BS31" s="77"/>
      <c r="BT31" s="77"/>
      <c r="BU31" s="77"/>
      <c r="BV31" s="77"/>
      <c r="BW31" s="77"/>
      <c r="BX31" s="77"/>
      <c r="BY31" s="77"/>
      <c r="BZ31" s="78"/>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6"/>
      <c r="BM32" s="77"/>
      <c r="BN32" s="77"/>
      <c r="BO32" s="77"/>
      <c r="BP32" s="77"/>
      <c r="BQ32" s="77"/>
      <c r="BR32" s="77"/>
      <c r="BS32" s="77"/>
      <c r="BT32" s="77"/>
      <c r="BU32" s="77"/>
      <c r="BV32" s="77"/>
      <c r="BW32" s="77"/>
      <c r="BX32" s="77"/>
      <c r="BY32" s="77"/>
      <c r="BZ32" s="78"/>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6"/>
      <c r="BM33" s="77"/>
      <c r="BN33" s="77"/>
      <c r="BO33" s="77"/>
      <c r="BP33" s="77"/>
      <c r="BQ33" s="77"/>
      <c r="BR33" s="77"/>
      <c r="BS33" s="77"/>
      <c r="BT33" s="77"/>
      <c r="BU33" s="77"/>
      <c r="BV33" s="77"/>
      <c r="BW33" s="77"/>
      <c r="BX33" s="77"/>
      <c r="BY33" s="77"/>
      <c r="BZ33" s="78"/>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6"/>
      <c r="BM34" s="77"/>
      <c r="BN34" s="77"/>
      <c r="BO34" s="77"/>
      <c r="BP34" s="77"/>
      <c r="BQ34" s="77"/>
      <c r="BR34" s="77"/>
      <c r="BS34" s="77"/>
      <c r="BT34" s="77"/>
      <c r="BU34" s="77"/>
      <c r="BV34" s="77"/>
      <c r="BW34" s="77"/>
      <c r="BX34" s="77"/>
      <c r="BY34" s="77"/>
      <c r="BZ34" s="78"/>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6"/>
      <c r="BM35" s="77"/>
      <c r="BN35" s="77"/>
      <c r="BO35" s="77"/>
      <c r="BP35" s="77"/>
      <c r="BQ35" s="77"/>
      <c r="BR35" s="77"/>
      <c r="BS35" s="77"/>
      <c r="BT35" s="77"/>
      <c r="BU35" s="77"/>
      <c r="BV35" s="77"/>
      <c r="BW35" s="77"/>
      <c r="BX35" s="77"/>
      <c r="BY35" s="77"/>
      <c r="BZ35" s="78"/>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6"/>
      <c r="BM36" s="77"/>
      <c r="BN36" s="77"/>
      <c r="BO36" s="77"/>
      <c r="BP36" s="77"/>
      <c r="BQ36" s="77"/>
      <c r="BR36" s="77"/>
      <c r="BS36" s="77"/>
      <c r="BT36" s="77"/>
      <c r="BU36" s="77"/>
      <c r="BV36" s="77"/>
      <c r="BW36" s="77"/>
      <c r="BX36" s="77"/>
      <c r="BY36" s="77"/>
      <c r="BZ36" s="78"/>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6"/>
      <c r="BM37" s="77"/>
      <c r="BN37" s="77"/>
      <c r="BO37" s="77"/>
      <c r="BP37" s="77"/>
      <c r="BQ37" s="77"/>
      <c r="BR37" s="77"/>
      <c r="BS37" s="77"/>
      <c r="BT37" s="77"/>
      <c r="BU37" s="77"/>
      <c r="BV37" s="77"/>
      <c r="BW37" s="77"/>
      <c r="BX37" s="77"/>
      <c r="BY37" s="77"/>
      <c r="BZ37" s="78"/>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6"/>
      <c r="BM38" s="77"/>
      <c r="BN38" s="77"/>
      <c r="BO38" s="77"/>
      <c r="BP38" s="77"/>
      <c r="BQ38" s="77"/>
      <c r="BR38" s="77"/>
      <c r="BS38" s="77"/>
      <c r="BT38" s="77"/>
      <c r="BU38" s="77"/>
      <c r="BV38" s="77"/>
      <c r="BW38" s="77"/>
      <c r="BX38" s="77"/>
      <c r="BY38" s="77"/>
      <c r="BZ38" s="78"/>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6"/>
      <c r="BM39" s="77"/>
      <c r="BN39" s="77"/>
      <c r="BO39" s="77"/>
      <c r="BP39" s="77"/>
      <c r="BQ39" s="77"/>
      <c r="BR39" s="77"/>
      <c r="BS39" s="77"/>
      <c r="BT39" s="77"/>
      <c r="BU39" s="77"/>
      <c r="BV39" s="77"/>
      <c r="BW39" s="77"/>
      <c r="BX39" s="77"/>
      <c r="BY39" s="77"/>
      <c r="BZ39" s="78"/>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6"/>
      <c r="BM40" s="77"/>
      <c r="BN40" s="77"/>
      <c r="BO40" s="77"/>
      <c r="BP40" s="77"/>
      <c r="BQ40" s="77"/>
      <c r="BR40" s="77"/>
      <c r="BS40" s="77"/>
      <c r="BT40" s="77"/>
      <c r="BU40" s="77"/>
      <c r="BV40" s="77"/>
      <c r="BW40" s="77"/>
      <c r="BX40" s="77"/>
      <c r="BY40" s="77"/>
      <c r="BZ40" s="78"/>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6"/>
      <c r="BM41" s="77"/>
      <c r="BN41" s="77"/>
      <c r="BO41" s="77"/>
      <c r="BP41" s="77"/>
      <c r="BQ41" s="77"/>
      <c r="BR41" s="77"/>
      <c r="BS41" s="77"/>
      <c r="BT41" s="77"/>
      <c r="BU41" s="77"/>
      <c r="BV41" s="77"/>
      <c r="BW41" s="77"/>
      <c r="BX41" s="77"/>
      <c r="BY41" s="77"/>
      <c r="BZ41" s="78"/>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6"/>
      <c r="BM42" s="77"/>
      <c r="BN42" s="77"/>
      <c r="BO42" s="77"/>
      <c r="BP42" s="77"/>
      <c r="BQ42" s="77"/>
      <c r="BR42" s="77"/>
      <c r="BS42" s="77"/>
      <c r="BT42" s="77"/>
      <c r="BU42" s="77"/>
      <c r="BV42" s="77"/>
      <c r="BW42" s="77"/>
      <c r="BX42" s="77"/>
      <c r="BY42" s="77"/>
      <c r="BZ42" s="78"/>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6"/>
      <c r="BM43" s="77"/>
      <c r="BN43" s="77"/>
      <c r="BO43" s="77"/>
      <c r="BP43" s="77"/>
      <c r="BQ43" s="77"/>
      <c r="BR43" s="77"/>
      <c r="BS43" s="77"/>
      <c r="BT43" s="77"/>
      <c r="BU43" s="77"/>
      <c r="BV43" s="77"/>
      <c r="BW43" s="77"/>
      <c r="BX43" s="77"/>
      <c r="BY43" s="77"/>
      <c r="BZ43" s="78"/>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9"/>
      <c r="BM44" s="80"/>
      <c r="BN44" s="80"/>
      <c r="BO44" s="80"/>
      <c r="BP44" s="80"/>
      <c r="BQ44" s="80"/>
      <c r="BR44" s="80"/>
      <c r="BS44" s="80"/>
      <c r="BT44" s="80"/>
      <c r="BU44" s="80"/>
      <c r="BV44" s="80"/>
      <c r="BW44" s="80"/>
      <c r="BX44" s="80"/>
      <c r="BY44" s="80"/>
      <c r="BZ44" s="81"/>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117</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【705.21】</v>
      </c>
      <c r="I86" s="26" t="str">
        <f>データ!CA6</f>
        <v>【98.96】</v>
      </c>
      <c r="J86" s="26" t="str">
        <f>データ!CL6</f>
        <v>【134.52】</v>
      </c>
      <c r="K86" s="26" t="str">
        <f>データ!CW6</f>
        <v>【59.57】</v>
      </c>
      <c r="L86" s="26" t="str">
        <f>データ!DH6</f>
        <v>【95.57】</v>
      </c>
      <c r="M86" s="26" t="s">
        <v>43</v>
      </c>
      <c r="N86" s="26" t="s">
        <v>43</v>
      </c>
      <c r="O86" s="26" t="str">
        <f>データ!EO6</f>
        <v>【0.30】</v>
      </c>
    </row>
  </sheetData>
  <sheetProtection algorithmName="SHA-512" hashValue="3AyxUVpW3aMPr8IZ2sDHNK9ZhmcUhZ2VnJZXkmJM+Sdi4VFZgoCTO7OpU1//txlwI19m+AUgyDpLp+GNk2R0yQ==" saltValue="V5IaJxNtzFayBVJw3EwNP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44</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45</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46</v>
      </c>
      <c r="B3" s="29" t="s">
        <v>47</v>
      </c>
      <c r="C3" s="29" t="s">
        <v>48</v>
      </c>
      <c r="D3" s="29" t="s">
        <v>49</v>
      </c>
      <c r="E3" s="29" t="s">
        <v>50</v>
      </c>
      <c r="F3" s="29" t="s">
        <v>51</v>
      </c>
      <c r="G3" s="29" t="s">
        <v>52</v>
      </c>
      <c r="H3" s="83" t="s">
        <v>53</v>
      </c>
      <c r="I3" s="84"/>
      <c r="J3" s="84"/>
      <c r="K3" s="84"/>
      <c r="L3" s="84"/>
      <c r="M3" s="84"/>
      <c r="N3" s="84"/>
      <c r="O3" s="84"/>
      <c r="P3" s="84"/>
      <c r="Q3" s="84"/>
      <c r="R3" s="84"/>
      <c r="S3" s="84"/>
      <c r="T3" s="84"/>
      <c r="U3" s="84"/>
      <c r="V3" s="84"/>
      <c r="W3" s="84"/>
      <c r="X3" s="85"/>
      <c r="Y3" s="89" t="s">
        <v>54</v>
      </c>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c r="DI3" s="82" t="s">
        <v>55</v>
      </c>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c r="EO3" s="82"/>
    </row>
    <row r="4" spans="1:145" x14ac:dyDescent="0.15">
      <c r="A4" s="28" t="s">
        <v>56</v>
      </c>
      <c r="B4" s="30"/>
      <c r="C4" s="30"/>
      <c r="D4" s="30"/>
      <c r="E4" s="30"/>
      <c r="F4" s="30"/>
      <c r="G4" s="30"/>
      <c r="H4" s="86"/>
      <c r="I4" s="87"/>
      <c r="J4" s="87"/>
      <c r="K4" s="87"/>
      <c r="L4" s="87"/>
      <c r="M4" s="87"/>
      <c r="N4" s="87"/>
      <c r="O4" s="87"/>
      <c r="P4" s="87"/>
      <c r="Q4" s="87"/>
      <c r="R4" s="87"/>
      <c r="S4" s="87"/>
      <c r="T4" s="87"/>
      <c r="U4" s="87"/>
      <c r="V4" s="87"/>
      <c r="W4" s="87"/>
      <c r="X4" s="88"/>
      <c r="Y4" s="82" t="s">
        <v>57</v>
      </c>
      <c r="Z4" s="82"/>
      <c r="AA4" s="82"/>
      <c r="AB4" s="82"/>
      <c r="AC4" s="82"/>
      <c r="AD4" s="82"/>
      <c r="AE4" s="82"/>
      <c r="AF4" s="82"/>
      <c r="AG4" s="82"/>
      <c r="AH4" s="82"/>
      <c r="AI4" s="82"/>
      <c r="AJ4" s="82" t="s">
        <v>58</v>
      </c>
      <c r="AK4" s="82"/>
      <c r="AL4" s="82"/>
      <c r="AM4" s="82"/>
      <c r="AN4" s="82"/>
      <c r="AO4" s="82"/>
      <c r="AP4" s="82"/>
      <c r="AQ4" s="82"/>
      <c r="AR4" s="82"/>
      <c r="AS4" s="82"/>
      <c r="AT4" s="82"/>
      <c r="AU4" s="82" t="s">
        <v>59</v>
      </c>
      <c r="AV4" s="82"/>
      <c r="AW4" s="82"/>
      <c r="AX4" s="82"/>
      <c r="AY4" s="82"/>
      <c r="AZ4" s="82"/>
      <c r="BA4" s="82"/>
      <c r="BB4" s="82"/>
      <c r="BC4" s="82"/>
      <c r="BD4" s="82"/>
      <c r="BE4" s="82"/>
      <c r="BF4" s="82" t="s">
        <v>60</v>
      </c>
      <c r="BG4" s="82"/>
      <c r="BH4" s="82"/>
      <c r="BI4" s="82"/>
      <c r="BJ4" s="82"/>
      <c r="BK4" s="82"/>
      <c r="BL4" s="82"/>
      <c r="BM4" s="82"/>
      <c r="BN4" s="82"/>
      <c r="BO4" s="82"/>
      <c r="BP4" s="82"/>
      <c r="BQ4" s="82" t="s">
        <v>61</v>
      </c>
      <c r="BR4" s="82"/>
      <c r="BS4" s="82"/>
      <c r="BT4" s="82"/>
      <c r="BU4" s="82"/>
      <c r="BV4" s="82"/>
      <c r="BW4" s="82"/>
      <c r="BX4" s="82"/>
      <c r="BY4" s="82"/>
      <c r="BZ4" s="82"/>
      <c r="CA4" s="82"/>
      <c r="CB4" s="82" t="s">
        <v>62</v>
      </c>
      <c r="CC4" s="82"/>
      <c r="CD4" s="82"/>
      <c r="CE4" s="82"/>
      <c r="CF4" s="82"/>
      <c r="CG4" s="82"/>
      <c r="CH4" s="82"/>
      <c r="CI4" s="82"/>
      <c r="CJ4" s="82"/>
      <c r="CK4" s="82"/>
      <c r="CL4" s="82"/>
      <c r="CM4" s="82" t="s">
        <v>63</v>
      </c>
      <c r="CN4" s="82"/>
      <c r="CO4" s="82"/>
      <c r="CP4" s="82"/>
      <c r="CQ4" s="82"/>
      <c r="CR4" s="82"/>
      <c r="CS4" s="82"/>
      <c r="CT4" s="82"/>
      <c r="CU4" s="82"/>
      <c r="CV4" s="82"/>
      <c r="CW4" s="82"/>
      <c r="CX4" s="82" t="s">
        <v>64</v>
      </c>
      <c r="CY4" s="82"/>
      <c r="CZ4" s="82"/>
      <c r="DA4" s="82"/>
      <c r="DB4" s="82"/>
      <c r="DC4" s="82"/>
      <c r="DD4" s="82"/>
      <c r="DE4" s="82"/>
      <c r="DF4" s="82"/>
      <c r="DG4" s="82"/>
      <c r="DH4" s="82"/>
      <c r="DI4" s="82" t="s">
        <v>65</v>
      </c>
      <c r="DJ4" s="82"/>
      <c r="DK4" s="82"/>
      <c r="DL4" s="82"/>
      <c r="DM4" s="82"/>
      <c r="DN4" s="82"/>
      <c r="DO4" s="82"/>
      <c r="DP4" s="82"/>
      <c r="DQ4" s="82"/>
      <c r="DR4" s="82"/>
      <c r="DS4" s="82"/>
      <c r="DT4" s="82" t="s">
        <v>66</v>
      </c>
      <c r="DU4" s="82"/>
      <c r="DV4" s="82"/>
      <c r="DW4" s="82"/>
      <c r="DX4" s="82"/>
      <c r="DY4" s="82"/>
      <c r="DZ4" s="82"/>
      <c r="EA4" s="82"/>
      <c r="EB4" s="82"/>
      <c r="EC4" s="82"/>
      <c r="ED4" s="82"/>
      <c r="EE4" s="82" t="s">
        <v>67</v>
      </c>
      <c r="EF4" s="82"/>
      <c r="EG4" s="82"/>
      <c r="EH4" s="82"/>
      <c r="EI4" s="82"/>
      <c r="EJ4" s="82"/>
      <c r="EK4" s="82"/>
      <c r="EL4" s="82"/>
      <c r="EM4" s="82"/>
      <c r="EN4" s="82"/>
      <c r="EO4" s="82"/>
    </row>
    <row r="5" spans="1:145" x14ac:dyDescent="0.15">
      <c r="A5" s="28" t="s">
        <v>68</v>
      </c>
      <c r="B5" s="31"/>
      <c r="C5" s="31"/>
      <c r="D5" s="31"/>
      <c r="E5" s="31"/>
      <c r="F5" s="31"/>
      <c r="G5" s="31"/>
      <c r="H5" s="32" t="s">
        <v>69</v>
      </c>
      <c r="I5" s="32" t="s">
        <v>70</v>
      </c>
      <c r="J5" s="32" t="s">
        <v>71</v>
      </c>
      <c r="K5" s="32" t="s">
        <v>72</v>
      </c>
      <c r="L5" s="32" t="s">
        <v>73</v>
      </c>
      <c r="M5" s="32" t="s">
        <v>5</v>
      </c>
      <c r="N5" s="32" t="s">
        <v>74</v>
      </c>
      <c r="O5" s="32" t="s">
        <v>75</v>
      </c>
      <c r="P5" s="32" t="s">
        <v>76</v>
      </c>
      <c r="Q5" s="32" t="s">
        <v>77</v>
      </c>
      <c r="R5" s="32" t="s">
        <v>78</v>
      </c>
      <c r="S5" s="32" t="s">
        <v>79</v>
      </c>
      <c r="T5" s="32" t="s">
        <v>80</v>
      </c>
      <c r="U5" s="32" t="s">
        <v>81</v>
      </c>
      <c r="V5" s="32" t="s">
        <v>82</v>
      </c>
      <c r="W5" s="32" t="s">
        <v>83</v>
      </c>
      <c r="X5" s="32" t="s">
        <v>84</v>
      </c>
      <c r="Y5" s="32" t="s">
        <v>85</v>
      </c>
      <c r="Z5" s="32" t="s">
        <v>86</v>
      </c>
      <c r="AA5" s="32" t="s">
        <v>87</v>
      </c>
      <c r="AB5" s="32" t="s">
        <v>88</v>
      </c>
      <c r="AC5" s="32" t="s">
        <v>89</v>
      </c>
      <c r="AD5" s="32" t="s">
        <v>90</v>
      </c>
      <c r="AE5" s="32" t="s">
        <v>91</v>
      </c>
      <c r="AF5" s="32" t="s">
        <v>92</v>
      </c>
      <c r="AG5" s="32" t="s">
        <v>93</v>
      </c>
      <c r="AH5" s="32" t="s">
        <v>94</v>
      </c>
      <c r="AI5" s="32" t="s">
        <v>31</v>
      </c>
      <c r="AJ5" s="32" t="s">
        <v>85</v>
      </c>
      <c r="AK5" s="32" t="s">
        <v>86</v>
      </c>
      <c r="AL5" s="32" t="s">
        <v>87</v>
      </c>
      <c r="AM5" s="32" t="s">
        <v>88</v>
      </c>
      <c r="AN5" s="32" t="s">
        <v>89</v>
      </c>
      <c r="AO5" s="32" t="s">
        <v>90</v>
      </c>
      <c r="AP5" s="32" t="s">
        <v>91</v>
      </c>
      <c r="AQ5" s="32" t="s">
        <v>92</v>
      </c>
      <c r="AR5" s="32" t="s">
        <v>93</v>
      </c>
      <c r="AS5" s="32" t="s">
        <v>94</v>
      </c>
      <c r="AT5" s="32" t="s">
        <v>95</v>
      </c>
      <c r="AU5" s="32" t="s">
        <v>85</v>
      </c>
      <c r="AV5" s="32" t="s">
        <v>86</v>
      </c>
      <c r="AW5" s="32" t="s">
        <v>87</v>
      </c>
      <c r="AX5" s="32" t="s">
        <v>88</v>
      </c>
      <c r="AY5" s="32" t="s">
        <v>89</v>
      </c>
      <c r="AZ5" s="32" t="s">
        <v>90</v>
      </c>
      <c r="BA5" s="32" t="s">
        <v>91</v>
      </c>
      <c r="BB5" s="32" t="s">
        <v>92</v>
      </c>
      <c r="BC5" s="32" t="s">
        <v>93</v>
      </c>
      <c r="BD5" s="32" t="s">
        <v>94</v>
      </c>
      <c r="BE5" s="32" t="s">
        <v>95</v>
      </c>
      <c r="BF5" s="32" t="s">
        <v>85</v>
      </c>
      <c r="BG5" s="32" t="s">
        <v>86</v>
      </c>
      <c r="BH5" s="32" t="s">
        <v>87</v>
      </c>
      <c r="BI5" s="32" t="s">
        <v>88</v>
      </c>
      <c r="BJ5" s="32" t="s">
        <v>89</v>
      </c>
      <c r="BK5" s="32" t="s">
        <v>90</v>
      </c>
      <c r="BL5" s="32" t="s">
        <v>91</v>
      </c>
      <c r="BM5" s="32" t="s">
        <v>92</v>
      </c>
      <c r="BN5" s="32" t="s">
        <v>93</v>
      </c>
      <c r="BO5" s="32" t="s">
        <v>94</v>
      </c>
      <c r="BP5" s="32" t="s">
        <v>95</v>
      </c>
      <c r="BQ5" s="32" t="s">
        <v>85</v>
      </c>
      <c r="BR5" s="32" t="s">
        <v>86</v>
      </c>
      <c r="BS5" s="32" t="s">
        <v>87</v>
      </c>
      <c r="BT5" s="32" t="s">
        <v>88</v>
      </c>
      <c r="BU5" s="32" t="s">
        <v>89</v>
      </c>
      <c r="BV5" s="32" t="s">
        <v>90</v>
      </c>
      <c r="BW5" s="32" t="s">
        <v>91</v>
      </c>
      <c r="BX5" s="32" t="s">
        <v>92</v>
      </c>
      <c r="BY5" s="32" t="s">
        <v>93</v>
      </c>
      <c r="BZ5" s="32" t="s">
        <v>94</v>
      </c>
      <c r="CA5" s="32" t="s">
        <v>95</v>
      </c>
      <c r="CB5" s="32" t="s">
        <v>85</v>
      </c>
      <c r="CC5" s="32" t="s">
        <v>86</v>
      </c>
      <c r="CD5" s="32" t="s">
        <v>87</v>
      </c>
      <c r="CE5" s="32" t="s">
        <v>88</v>
      </c>
      <c r="CF5" s="32" t="s">
        <v>89</v>
      </c>
      <c r="CG5" s="32" t="s">
        <v>90</v>
      </c>
      <c r="CH5" s="32" t="s">
        <v>91</v>
      </c>
      <c r="CI5" s="32" t="s">
        <v>92</v>
      </c>
      <c r="CJ5" s="32" t="s">
        <v>93</v>
      </c>
      <c r="CK5" s="32" t="s">
        <v>94</v>
      </c>
      <c r="CL5" s="32" t="s">
        <v>95</v>
      </c>
      <c r="CM5" s="32" t="s">
        <v>85</v>
      </c>
      <c r="CN5" s="32" t="s">
        <v>86</v>
      </c>
      <c r="CO5" s="32" t="s">
        <v>87</v>
      </c>
      <c r="CP5" s="32" t="s">
        <v>88</v>
      </c>
      <c r="CQ5" s="32" t="s">
        <v>89</v>
      </c>
      <c r="CR5" s="32" t="s">
        <v>90</v>
      </c>
      <c r="CS5" s="32" t="s">
        <v>91</v>
      </c>
      <c r="CT5" s="32" t="s">
        <v>92</v>
      </c>
      <c r="CU5" s="32" t="s">
        <v>93</v>
      </c>
      <c r="CV5" s="32" t="s">
        <v>94</v>
      </c>
      <c r="CW5" s="32" t="s">
        <v>95</v>
      </c>
      <c r="CX5" s="32" t="s">
        <v>85</v>
      </c>
      <c r="CY5" s="32" t="s">
        <v>86</v>
      </c>
      <c r="CZ5" s="32" t="s">
        <v>87</v>
      </c>
      <c r="DA5" s="32" t="s">
        <v>88</v>
      </c>
      <c r="DB5" s="32" t="s">
        <v>89</v>
      </c>
      <c r="DC5" s="32" t="s">
        <v>90</v>
      </c>
      <c r="DD5" s="32" t="s">
        <v>91</v>
      </c>
      <c r="DE5" s="32" t="s">
        <v>92</v>
      </c>
      <c r="DF5" s="32" t="s">
        <v>93</v>
      </c>
      <c r="DG5" s="32" t="s">
        <v>94</v>
      </c>
      <c r="DH5" s="32" t="s">
        <v>95</v>
      </c>
      <c r="DI5" s="32" t="s">
        <v>85</v>
      </c>
      <c r="DJ5" s="32" t="s">
        <v>86</v>
      </c>
      <c r="DK5" s="32" t="s">
        <v>87</v>
      </c>
      <c r="DL5" s="32" t="s">
        <v>88</v>
      </c>
      <c r="DM5" s="32" t="s">
        <v>89</v>
      </c>
      <c r="DN5" s="32" t="s">
        <v>90</v>
      </c>
      <c r="DO5" s="32" t="s">
        <v>91</v>
      </c>
      <c r="DP5" s="32" t="s">
        <v>92</v>
      </c>
      <c r="DQ5" s="32" t="s">
        <v>93</v>
      </c>
      <c r="DR5" s="32" t="s">
        <v>94</v>
      </c>
      <c r="DS5" s="32" t="s">
        <v>95</v>
      </c>
      <c r="DT5" s="32" t="s">
        <v>85</v>
      </c>
      <c r="DU5" s="32" t="s">
        <v>86</v>
      </c>
      <c r="DV5" s="32" t="s">
        <v>87</v>
      </c>
      <c r="DW5" s="32" t="s">
        <v>88</v>
      </c>
      <c r="DX5" s="32" t="s">
        <v>89</v>
      </c>
      <c r="DY5" s="32" t="s">
        <v>90</v>
      </c>
      <c r="DZ5" s="32" t="s">
        <v>91</v>
      </c>
      <c r="EA5" s="32" t="s">
        <v>92</v>
      </c>
      <c r="EB5" s="32" t="s">
        <v>93</v>
      </c>
      <c r="EC5" s="32" t="s">
        <v>94</v>
      </c>
      <c r="ED5" s="32" t="s">
        <v>95</v>
      </c>
      <c r="EE5" s="32" t="s">
        <v>85</v>
      </c>
      <c r="EF5" s="32" t="s">
        <v>86</v>
      </c>
      <c r="EG5" s="32" t="s">
        <v>87</v>
      </c>
      <c r="EH5" s="32" t="s">
        <v>88</v>
      </c>
      <c r="EI5" s="32" t="s">
        <v>89</v>
      </c>
      <c r="EJ5" s="32" t="s">
        <v>90</v>
      </c>
      <c r="EK5" s="32" t="s">
        <v>91</v>
      </c>
      <c r="EL5" s="32" t="s">
        <v>92</v>
      </c>
      <c r="EM5" s="32" t="s">
        <v>93</v>
      </c>
      <c r="EN5" s="32" t="s">
        <v>94</v>
      </c>
      <c r="EO5" s="32" t="s">
        <v>95</v>
      </c>
    </row>
    <row r="6" spans="1:145" s="36" customFormat="1" x14ac:dyDescent="0.15">
      <c r="A6" s="28" t="s">
        <v>96</v>
      </c>
      <c r="B6" s="33">
        <f>B7</f>
        <v>2020</v>
      </c>
      <c r="C6" s="33">
        <f t="shared" ref="C6:X6" si="3">C7</f>
        <v>465305</v>
      </c>
      <c r="D6" s="33">
        <f t="shared" si="3"/>
        <v>47</v>
      </c>
      <c r="E6" s="33">
        <f t="shared" si="3"/>
        <v>17</v>
      </c>
      <c r="F6" s="33">
        <f t="shared" si="3"/>
        <v>1</v>
      </c>
      <c r="G6" s="33">
        <f t="shared" si="3"/>
        <v>0</v>
      </c>
      <c r="H6" s="33" t="str">
        <f t="shared" si="3"/>
        <v>鹿児島県　徳之島町</v>
      </c>
      <c r="I6" s="33" t="str">
        <f t="shared" si="3"/>
        <v>法非適用</v>
      </c>
      <c r="J6" s="33" t="str">
        <f t="shared" si="3"/>
        <v>下水道事業</v>
      </c>
      <c r="K6" s="33" t="str">
        <f t="shared" si="3"/>
        <v>公共下水道</v>
      </c>
      <c r="L6" s="33" t="str">
        <f t="shared" si="3"/>
        <v>Cc3</v>
      </c>
      <c r="M6" s="33" t="str">
        <f t="shared" si="3"/>
        <v>非設置</v>
      </c>
      <c r="N6" s="34" t="str">
        <f t="shared" si="3"/>
        <v>-</v>
      </c>
      <c r="O6" s="34" t="str">
        <f t="shared" si="3"/>
        <v>該当数値なし</v>
      </c>
      <c r="P6" s="34">
        <f t="shared" si="3"/>
        <v>22.07</v>
      </c>
      <c r="Q6" s="34">
        <f t="shared" si="3"/>
        <v>112.38</v>
      </c>
      <c r="R6" s="34">
        <f t="shared" si="3"/>
        <v>2530</v>
      </c>
      <c r="S6" s="34">
        <f t="shared" si="3"/>
        <v>10569</v>
      </c>
      <c r="T6" s="34">
        <f t="shared" si="3"/>
        <v>104.92</v>
      </c>
      <c r="U6" s="34">
        <f t="shared" si="3"/>
        <v>100.73</v>
      </c>
      <c r="V6" s="34">
        <f t="shared" si="3"/>
        <v>2278</v>
      </c>
      <c r="W6" s="34">
        <f t="shared" si="3"/>
        <v>0.59</v>
      </c>
      <c r="X6" s="34">
        <f t="shared" si="3"/>
        <v>3861.02</v>
      </c>
      <c r="Y6" s="35">
        <f>IF(Y7="",NA(),Y7)</f>
        <v>101.13</v>
      </c>
      <c r="Z6" s="35">
        <f t="shared" ref="Z6:AH6" si="4">IF(Z7="",NA(),Z7)</f>
        <v>100.75</v>
      </c>
      <c r="AA6" s="35">
        <f t="shared" si="4"/>
        <v>97.81</v>
      </c>
      <c r="AB6" s="35">
        <f t="shared" si="4"/>
        <v>98.85</v>
      </c>
      <c r="AC6" s="35">
        <f t="shared" si="4"/>
        <v>98.41</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1193.49</v>
      </c>
      <c r="BL6" s="35">
        <f t="shared" si="7"/>
        <v>876.19</v>
      </c>
      <c r="BM6" s="35">
        <f t="shared" si="7"/>
        <v>722.53</v>
      </c>
      <c r="BN6" s="35">
        <f t="shared" si="7"/>
        <v>933.3</v>
      </c>
      <c r="BO6" s="35">
        <f t="shared" si="7"/>
        <v>1575.64</v>
      </c>
      <c r="BP6" s="34" t="str">
        <f>IF(BP7="","",IF(BP7="-","【-】","【"&amp;SUBSTITUTE(TEXT(BP7,"#,##0.00"),"-","△")&amp;"】"))</f>
        <v>【705.21】</v>
      </c>
      <c r="BQ6" s="35">
        <f>IF(BQ7="",NA(),BQ7)</f>
        <v>109.33</v>
      </c>
      <c r="BR6" s="35">
        <f t="shared" ref="BR6:BZ6" si="8">IF(BR7="",NA(),BR7)</f>
        <v>132.19</v>
      </c>
      <c r="BS6" s="35">
        <f t="shared" si="8"/>
        <v>101.27</v>
      </c>
      <c r="BT6" s="35">
        <f t="shared" si="8"/>
        <v>119.07</v>
      </c>
      <c r="BU6" s="35">
        <f t="shared" si="8"/>
        <v>123.21</v>
      </c>
      <c r="BV6" s="35">
        <f t="shared" si="8"/>
        <v>65.569999999999993</v>
      </c>
      <c r="BW6" s="35">
        <f t="shared" si="8"/>
        <v>75.7</v>
      </c>
      <c r="BX6" s="35">
        <f t="shared" si="8"/>
        <v>74.61</v>
      </c>
      <c r="BY6" s="35">
        <f t="shared" si="8"/>
        <v>77.510000000000005</v>
      </c>
      <c r="BZ6" s="35">
        <f t="shared" si="8"/>
        <v>73.209999999999994</v>
      </c>
      <c r="CA6" s="34" t="str">
        <f>IF(CA7="","",IF(CA7="-","【-】","【"&amp;SUBSTITUTE(TEXT(CA7,"#,##0.00"),"-","△")&amp;"】"))</f>
        <v>【98.96】</v>
      </c>
      <c r="CB6" s="35">
        <f>IF(CB7="",NA(),CB7)</f>
        <v>120.54</v>
      </c>
      <c r="CC6" s="35">
        <f t="shared" ref="CC6:CK6" si="9">IF(CC7="",NA(),CC7)</f>
        <v>97.87</v>
      </c>
      <c r="CD6" s="35">
        <f t="shared" si="9"/>
        <v>128.05000000000001</v>
      </c>
      <c r="CE6" s="35">
        <f t="shared" si="9"/>
        <v>111.04</v>
      </c>
      <c r="CF6" s="35">
        <f t="shared" si="9"/>
        <v>109.92</v>
      </c>
      <c r="CG6" s="35">
        <f t="shared" si="9"/>
        <v>263.04000000000002</v>
      </c>
      <c r="CH6" s="35">
        <f t="shared" si="9"/>
        <v>230.04</v>
      </c>
      <c r="CI6" s="35">
        <f t="shared" si="9"/>
        <v>233.5</v>
      </c>
      <c r="CJ6" s="35">
        <f t="shared" si="9"/>
        <v>221.95</v>
      </c>
      <c r="CK6" s="35">
        <f t="shared" si="9"/>
        <v>229.52</v>
      </c>
      <c r="CL6" s="34" t="str">
        <f>IF(CL7="","",IF(CL7="-","【-】","【"&amp;SUBSTITUTE(TEXT(CL7,"#,##0.00"),"-","△")&amp;"】"))</f>
        <v>【134.52】</v>
      </c>
      <c r="CM6" s="35">
        <f>IF(CM7="",NA(),CM7)</f>
        <v>28.89</v>
      </c>
      <c r="CN6" s="35">
        <f t="shared" ref="CN6:CV6" si="10">IF(CN7="",NA(),CN7)</f>
        <v>31.33</v>
      </c>
      <c r="CO6" s="35">
        <f t="shared" si="10"/>
        <v>32.83</v>
      </c>
      <c r="CP6" s="35">
        <f t="shared" si="10"/>
        <v>32.78</v>
      </c>
      <c r="CQ6" s="35">
        <f t="shared" si="10"/>
        <v>32.06</v>
      </c>
      <c r="CR6" s="35">
        <f t="shared" si="10"/>
        <v>40.75</v>
      </c>
      <c r="CS6" s="35">
        <f t="shared" si="10"/>
        <v>42.4</v>
      </c>
      <c r="CT6" s="35">
        <f t="shared" si="10"/>
        <v>45.44</v>
      </c>
      <c r="CU6" s="35">
        <f t="shared" si="10"/>
        <v>47.28</v>
      </c>
      <c r="CV6" s="35">
        <f t="shared" si="10"/>
        <v>44.83</v>
      </c>
      <c r="CW6" s="34" t="str">
        <f>IF(CW7="","",IF(CW7="-","【-】","【"&amp;SUBSTITUTE(TEXT(CW7,"#,##0.00"),"-","△")&amp;"】"))</f>
        <v>【59.57】</v>
      </c>
      <c r="CX6" s="35">
        <f>IF(CX7="",NA(),CX7)</f>
        <v>53.65</v>
      </c>
      <c r="CY6" s="35">
        <f t="shared" ref="CY6:DG6" si="11">IF(CY7="",NA(),CY7)</f>
        <v>56.63</v>
      </c>
      <c r="CZ6" s="35">
        <f t="shared" si="11"/>
        <v>58.13</v>
      </c>
      <c r="DA6" s="35">
        <f t="shared" si="11"/>
        <v>59.76</v>
      </c>
      <c r="DB6" s="35">
        <f t="shared" si="11"/>
        <v>60.23</v>
      </c>
      <c r="DC6" s="35">
        <f t="shared" si="11"/>
        <v>64.97</v>
      </c>
      <c r="DD6" s="35">
        <f t="shared" si="11"/>
        <v>65.77</v>
      </c>
      <c r="DE6" s="35">
        <f t="shared" si="11"/>
        <v>65.97</v>
      </c>
      <c r="DF6" s="35">
        <f t="shared" si="11"/>
        <v>64.7</v>
      </c>
      <c r="DG6" s="35">
        <f t="shared" si="11"/>
        <v>60.57</v>
      </c>
      <c r="DH6" s="34" t="str">
        <f>IF(DH7="","",IF(DH7="-","【-】","【"&amp;SUBSTITUTE(TEXT(DH7,"#,##0.00"),"-","△")&amp;"】"))</f>
        <v>【95.57】</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0.21</v>
      </c>
      <c r="EK6" s="35">
        <f t="shared" si="14"/>
        <v>0.15</v>
      </c>
      <c r="EL6" s="35">
        <f t="shared" si="14"/>
        <v>0.25</v>
      </c>
      <c r="EM6" s="35">
        <f t="shared" si="14"/>
        <v>0.18</v>
      </c>
      <c r="EN6" s="35">
        <f t="shared" si="14"/>
        <v>0.06</v>
      </c>
      <c r="EO6" s="34" t="str">
        <f>IF(EO7="","",IF(EO7="-","【-】","【"&amp;SUBSTITUTE(TEXT(EO7,"#,##0.00"),"-","△")&amp;"】"))</f>
        <v>【0.30】</v>
      </c>
    </row>
    <row r="7" spans="1:145" s="36" customFormat="1" x14ac:dyDescent="0.15">
      <c r="A7" s="28"/>
      <c r="B7" s="37">
        <v>2020</v>
      </c>
      <c r="C7" s="37">
        <v>465305</v>
      </c>
      <c r="D7" s="37">
        <v>47</v>
      </c>
      <c r="E7" s="37">
        <v>17</v>
      </c>
      <c r="F7" s="37">
        <v>1</v>
      </c>
      <c r="G7" s="37">
        <v>0</v>
      </c>
      <c r="H7" s="37" t="s">
        <v>97</v>
      </c>
      <c r="I7" s="37" t="s">
        <v>98</v>
      </c>
      <c r="J7" s="37" t="s">
        <v>99</v>
      </c>
      <c r="K7" s="37" t="s">
        <v>100</v>
      </c>
      <c r="L7" s="37" t="s">
        <v>101</v>
      </c>
      <c r="M7" s="37" t="s">
        <v>102</v>
      </c>
      <c r="N7" s="38" t="s">
        <v>103</v>
      </c>
      <c r="O7" s="38" t="s">
        <v>104</v>
      </c>
      <c r="P7" s="38">
        <v>22.07</v>
      </c>
      <c r="Q7" s="38">
        <v>112.38</v>
      </c>
      <c r="R7" s="38">
        <v>2530</v>
      </c>
      <c r="S7" s="38">
        <v>10569</v>
      </c>
      <c r="T7" s="38">
        <v>104.92</v>
      </c>
      <c r="U7" s="38">
        <v>100.73</v>
      </c>
      <c r="V7" s="38">
        <v>2278</v>
      </c>
      <c r="W7" s="38">
        <v>0.59</v>
      </c>
      <c r="X7" s="38">
        <v>3861.02</v>
      </c>
      <c r="Y7" s="38">
        <v>101.13</v>
      </c>
      <c r="Z7" s="38">
        <v>100.75</v>
      </c>
      <c r="AA7" s="38">
        <v>97.81</v>
      </c>
      <c r="AB7" s="38">
        <v>98.85</v>
      </c>
      <c r="AC7" s="38">
        <v>98.41</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1193.49</v>
      </c>
      <c r="BL7" s="38">
        <v>876.19</v>
      </c>
      <c r="BM7" s="38">
        <v>722.53</v>
      </c>
      <c r="BN7" s="38">
        <v>933.3</v>
      </c>
      <c r="BO7" s="38">
        <v>1575.64</v>
      </c>
      <c r="BP7" s="38">
        <v>705.21</v>
      </c>
      <c r="BQ7" s="38">
        <v>109.33</v>
      </c>
      <c r="BR7" s="38">
        <v>132.19</v>
      </c>
      <c r="BS7" s="38">
        <v>101.27</v>
      </c>
      <c r="BT7" s="38">
        <v>119.07</v>
      </c>
      <c r="BU7" s="38">
        <v>123.21</v>
      </c>
      <c r="BV7" s="38">
        <v>65.569999999999993</v>
      </c>
      <c r="BW7" s="38">
        <v>75.7</v>
      </c>
      <c r="BX7" s="38">
        <v>74.61</v>
      </c>
      <c r="BY7" s="38">
        <v>77.510000000000005</v>
      </c>
      <c r="BZ7" s="38">
        <v>73.209999999999994</v>
      </c>
      <c r="CA7" s="38">
        <v>98.96</v>
      </c>
      <c r="CB7" s="38">
        <v>120.54</v>
      </c>
      <c r="CC7" s="38">
        <v>97.87</v>
      </c>
      <c r="CD7" s="38">
        <v>128.05000000000001</v>
      </c>
      <c r="CE7" s="38">
        <v>111.04</v>
      </c>
      <c r="CF7" s="38">
        <v>109.92</v>
      </c>
      <c r="CG7" s="38">
        <v>263.04000000000002</v>
      </c>
      <c r="CH7" s="38">
        <v>230.04</v>
      </c>
      <c r="CI7" s="38">
        <v>233.5</v>
      </c>
      <c r="CJ7" s="38">
        <v>221.95</v>
      </c>
      <c r="CK7" s="38">
        <v>229.52</v>
      </c>
      <c r="CL7" s="38">
        <v>134.52000000000001</v>
      </c>
      <c r="CM7" s="38">
        <v>28.89</v>
      </c>
      <c r="CN7" s="38">
        <v>31.33</v>
      </c>
      <c r="CO7" s="38">
        <v>32.83</v>
      </c>
      <c r="CP7" s="38">
        <v>32.78</v>
      </c>
      <c r="CQ7" s="38">
        <v>32.06</v>
      </c>
      <c r="CR7" s="38">
        <v>40.75</v>
      </c>
      <c r="CS7" s="38">
        <v>42.4</v>
      </c>
      <c r="CT7" s="38">
        <v>45.44</v>
      </c>
      <c r="CU7" s="38">
        <v>47.28</v>
      </c>
      <c r="CV7" s="38">
        <v>44.83</v>
      </c>
      <c r="CW7" s="38">
        <v>59.57</v>
      </c>
      <c r="CX7" s="38">
        <v>53.65</v>
      </c>
      <c r="CY7" s="38">
        <v>56.63</v>
      </c>
      <c r="CZ7" s="38">
        <v>58.13</v>
      </c>
      <c r="DA7" s="38">
        <v>59.76</v>
      </c>
      <c r="DB7" s="38">
        <v>60.23</v>
      </c>
      <c r="DC7" s="38">
        <v>64.97</v>
      </c>
      <c r="DD7" s="38">
        <v>65.77</v>
      </c>
      <c r="DE7" s="38">
        <v>65.97</v>
      </c>
      <c r="DF7" s="38">
        <v>64.7</v>
      </c>
      <c r="DG7" s="38">
        <v>60.57</v>
      </c>
      <c r="DH7" s="38">
        <v>95.57</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0.21</v>
      </c>
      <c r="EK7" s="38">
        <v>0.15</v>
      </c>
      <c r="EL7" s="38">
        <v>0.25</v>
      </c>
      <c r="EM7" s="38">
        <v>0.18</v>
      </c>
      <c r="EN7" s="38">
        <v>0.06</v>
      </c>
      <c r="EO7" s="38">
        <v>0.3</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105</v>
      </c>
      <c r="C9" s="40" t="s">
        <v>106</v>
      </c>
      <c r="D9" s="40" t="s">
        <v>107</v>
      </c>
      <c r="E9" s="40" t="s">
        <v>108</v>
      </c>
      <c r="F9" s="40" t="s">
        <v>109</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47</v>
      </c>
      <c r="B10" s="41">
        <f t="shared" ref="B10:D10" si="15">DATEVALUE($B7+12-B11&amp;"/1/"&amp;B12)</f>
        <v>46753</v>
      </c>
      <c r="C10" s="41">
        <f t="shared" si="15"/>
        <v>47119</v>
      </c>
      <c r="D10" s="41">
        <f t="shared" si="15"/>
        <v>47484</v>
      </c>
      <c r="E10" s="42">
        <f>DATEVALUE($B7+12-E11&amp;"/1/"&amp;E12)</f>
        <v>47849</v>
      </c>
      <c r="F10" s="42">
        <f>DATEVALUE($B7+12-F11&amp;"/1/"&amp;F12)</f>
        <v>48215</v>
      </c>
    </row>
    <row r="11" spans="1:145" x14ac:dyDescent="0.15">
      <c r="B11">
        <v>4</v>
      </c>
      <c r="C11">
        <v>3</v>
      </c>
      <c r="D11">
        <v>2</v>
      </c>
      <c r="E11">
        <v>1</v>
      </c>
      <c r="F11">
        <v>0</v>
      </c>
      <c r="G11" t="s">
        <v>110</v>
      </c>
    </row>
    <row r="12" spans="1:145" x14ac:dyDescent="0.15">
      <c r="B12">
        <v>1</v>
      </c>
      <c r="C12">
        <v>1</v>
      </c>
      <c r="D12">
        <v>1</v>
      </c>
      <c r="E12">
        <v>1</v>
      </c>
      <c r="F12">
        <v>2</v>
      </c>
      <c r="G12" t="s">
        <v>111</v>
      </c>
    </row>
    <row r="13" spans="1:145" x14ac:dyDescent="0.15">
      <c r="B13" t="s">
        <v>112</v>
      </c>
      <c r="C13" t="s">
        <v>112</v>
      </c>
      <c r="D13" t="s">
        <v>112</v>
      </c>
      <c r="E13" t="s">
        <v>113</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2022-01-15T01:09:31Z</cp:lastPrinted>
  <dcterms:created xsi:type="dcterms:W3CDTF">2021-12-03T07:47:22Z</dcterms:created>
  <dcterms:modified xsi:type="dcterms:W3CDTF">2022-02-03T04:21:29Z</dcterms:modified>
  <cp:category/>
</cp:coreProperties>
</file>